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Felippe\Dropbox\GABINETE FABIANO GONÇALVES\PARECER CFFCO\PARECER CFFCO 2022\PL 139-2022 - PLOA 2023\"/>
    </mc:Choice>
  </mc:AlternateContent>
  <xr:revisionPtr revIDLastSave="0" documentId="13_ncr:1_{50C6593B-FED9-42BA-BF10-0D5176D6B2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22" r:id="rId1"/>
    <sheet name="EMENDAS FINALIZADAS" sheetId="23" r:id="rId2"/>
    <sheet name="EMENDAS FABIANO GONÇALVES" sheetId="25" r:id="rId3"/>
  </sheets>
  <definedNames>
    <definedName name="_xlnm._FilterDatabase" localSheetId="2" hidden="1">'EMENDAS FABIANO GONÇALVES'!#REF!</definedName>
    <definedName name="_xlnm._FilterDatabase" localSheetId="1" hidden="1">'EMENDAS FINALIZADAS'!#REF!</definedName>
    <definedName name="_xlnm._FilterDatabase" localSheetId="0" hidden="1">Plan1!$A$1:$M$506</definedName>
    <definedName name="_xlnm.Print_Titles" localSheetId="2">'EMENDAS FABIANO GONÇALVES'!$4:$5</definedName>
    <definedName name="_xlnm.Print_Titles" localSheetId="1">'EMENDAS FINALIZADAS'!$4:$5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4" i="22" l="1"/>
  <c r="H362" i="22"/>
  <c r="H363" i="22"/>
  <c r="H351" i="22"/>
  <c r="H361" i="22"/>
  <c r="H448" i="22"/>
  <c r="H292" i="22"/>
  <c r="M506" i="22"/>
  <c r="H286" i="22"/>
  <c r="H35" i="22"/>
  <c r="H9" i="22"/>
  <c r="H21" i="22"/>
  <c r="K21" i="22" s="1"/>
  <c r="H131" i="22"/>
  <c r="K131" i="22" s="1"/>
  <c r="H336" i="22"/>
  <c r="K336" i="22" s="1"/>
  <c r="E585" i="22"/>
  <c r="H549" i="22"/>
  <c r="H522" i="22"/>
  <c r="H521" i="22"/>
  <c r="H519" i="22"/>
  <c r="H199" i="22"/>
  <c r="H198" i="22"/>
  <c r="H197" i="22"/>
  <c r="H196" i="22"/>
  <c r="K196" i="22" s="1"/>
  <c r="H195" i="22"/>
  <c r="K195" i="22" s="1"/>
  <c r="H194" i="22"/>
  <c r="K194" i="22" s="1"/>
  <c r="H193" i="22"/>
  <c r="K193" i="22" s="1"/>
  <c r="H192" i="22"/>
  <c r="K192" i="22" s="1"/>
  <c r="H191" i="22"/>
  <c r="K191" i="22" s="1"/>
  <c r="H190" i="22"/>
  <c r="K190" i="22" s="1"/>
  <c r="H189" i="22"/>
  <c r="K189" i="22" s="1"/>
  <c r="H188" i="22"/>
  <c r="K188" i="22" s="1"/>
  <c r="H187" i="22"/>
  <c r="K187" i="22" s="1"/>
  <c r="H186" i="22"/>
  <c r="H185" i="22"/>
  <c r="K185" i="22" s="1"/>
  <c r="H184" i="22"/>
  <c r="H183" i="22"/>
  <c r="K183" i="22" s="1"/>
  <c r="H279" i="22"/>
  <c r="K279" i="22" s="1"/>
  <c r="H278" i="22"/>
  <c r="K278" i="22" s="1"/>
  <c r="H277" i="22"/>
  <c r="K277" i="22" s="1"/>
  <c r="H276" i="22"/>
  <c r="K276" i="22" s="1"/>
  <c r="H275" i="22"/>
  <c r="K275" i="22" s="1"/>
  <c r="H274" i="22"/>
  <c r="K274" i="22" s="1"/>
  <c r="H273" i="22"/>
  <c r="K273" i="22" s="1"/>
  <c r="H272" i="22"/>
  <c r="K272" i="22" s="1"/>
  <c r="H271" i="22"/>
  <c r="K271" i="22" s="1"/>
  <c r="H270" i="22"/>
  <c r="K270" i="22" s="1"/>
  <c r="H269" i="22"/>
  <c r="K269" i="22" s="1"/>
  <c r="H268" i="22"/>
  <c r="K268" i="22" s="1"/>
  <c r="H267" i="22"/>
  <c r="K267" i="22" s="1"/>
  <c r="H266" i="22"/>
  <c r="K266" i="22" s="1"/>
  <c r="H227" i="22"/>
  <c r="K227" i="22" s="1"/>
  <c r="H364" i="22"/>
  <c r="H226" i="22"/>
  <c r="K226" i="22" s="1"/>
  <c r="H225" i="22"/>
  <c r="K225" i="22" s="1"/>
  <c r="H224" i="22"/>
  <c r="K224" i="22" s="1"/>
  <c r="H223" i="22"/>
  <c r="K223" i="22" s="1"/>
  <c r="H6" i="22"/>
  <c r="K6" i="22" s="1"/>
  <c r="H439" i="22"/>
  <c r="K439" i="22" s="1"/>
  <c r="H438" i="22"/>
  <c r="K438" i="22" s="1"/>
  <c r="H437" i="22"/>
  <c r="K437" i="22" s="1"/>
  <c r="H436" i="22"/>
  <c r="K436" i="22" s="1"/>
  <c r="H503" i="22"/>
  <c r="K503" i="22" s="1"/>
  <c r="H502" i="22"/>
  <c r="K502" i="22" s="1"/>
  <c r="H501" i="22"/>
  <c r="K501" i="22" s="1"/>
  <c r="H500" i="22"/>
  <c r="K500" i="22" s="1"/>
  <c r="H324" i="22"/>
  <c r="K324" i="22" s="1"/>
  <c r="H323" i="22"/>
  <c r="K323" i="22" s="1"/>
  <c r="H322" i="22"/>
  <c r="K322" i="22" s="1"/>
  <c r="H321" i="22"/>
  <c r="K321" i="22" s="1"/>
  <c r="H265" i="22"/>
  <c r="K265" i="22" s="1"/>
  <c r="H36" i="22"/>
  <c r="K36" i="22" s="1"/>
  <c r="H33" i="22"/>
  <c r="K33" i="22" s="1"/>
  <c r="H32" i="22"/>
  <c r="K32" i="22" s="1"/>
  <c r="H31" i="22"/>
  <c r="K31" i="22" s="1"/>
  <c r="H30" i="22"/>
  <c r="K30" i="22" s="1"/>
  <c r="H29" i="22"/>
  <c r="K29" i="22" s="1"/>
  <c r="H28" i="22"/>
  <c r="K28" i="22" s="1"/>
  <c r="H27" i="22"/>
  <c r="K27" i="22" s="1"/>
  <c r="H26" i="22"/>
  <c r="K26" i="22" s="1"/>
  <c r="H25" i="22"/>
  <c r="K25" i="22" s="1"/>
  <c r="H24" i="22"/>
  <c r="K24" i="22" s="1"/>
  <c r="H23" i="22"/>
  <c r="K23" i="22" s="1"/>
  <c r="H22" i="22"/>
  <c r="K22" i="22" s="1"/>
  <c r="H499" i="22"/>
  <c r="K499" i="22" s="1"/>
  <c r="H5" i="22"/>
  <c r="K5" i="22" s="1"/>
  <c r="H498" i="22"/>
  <c r="K498" i="22" s="1"/>
  <c r="H493" i="22"/>
  <c r="H492" i="22"/>
  <c r="K492" i="22" s="1"/>
  <c r="H491" i="22"/>
  <c r="K491" i="22" s="1"/>
  <c r="H490" i="22"/>
  <c r="K490" i="22" s="1"/>
  <c r="H489" i="22"/>
  <c r="K489" i="22" s="1"/>
  <c r="H488" i="22"/>
  <c r="K488" i="22" s="1"/>
  <c r="H487" i="22"/>
  <c r="H486" i="22"/>
  <c r="K486" i="22" s="1"/>
  <c r="H485" i="22"/>
  <c r="H117" i="22"/>
  <c r="K117" i="22" s="1"/>
  <c r="H484" i="22"/>
  <c r="K484" i="22" s="1"/>
  <c r="H483" i="22"/>
  <c r="K483" i="22" s="1"/>
  <c r="H481" i="22"/>
  <c r="K481" i="22" s="1"/>
  <c r="H480" i="22"/>
  <c r="K480" i="22" s="1"/>
  <c r="H479" i="22"/>
  <c r="K479" i="22" s="1"/>
  <c r="H478" i="22"/>
  <c r="K478" i="22" s="1"/>
  <c r="H477" i="22"/>
  <c r="K477" i="22" s="1"/>
  <c r="H476" i="22"/>
  <c r="K476" i="22" s="1"/>
  <c r="H360" i="22"/>
  <c r="K360" i="22" s="1"/>
  <c r="H116" i="22"/>
  <c r="K116" i="22" s="1"/>
  <c r="H20" i="22"/>
  <c r="K20" i="22" s="1"/>
  <c r="H19" i="22"/>
  <c r="K19" i="22" s="1"/>
  <c r="H18" i="22"/>
  <c r="K18" i="22" s="1"/>
  <c r="H217" i="22"/>
  <c r="K217" i="22" s="1"/>
  <c r="H474" i="22"/>
  <c r="K474" i="22" s="1"/>
  <c r="H473" i="22"/>
  <c r="K473" i="22" s="1"/>
  <c r="H472" i="22"/>
  <c r="K472" i="22" s="1"/>
  <c r="H320" i="22"/>
  <c r="K320" i="22" s="1"/>
  <c r="H319" i="22"/>
  <c r="K319" i="22" s="1"/>
  <c r="H471" i="22"/>
  <c r="K471" i="22" s="1"/>
  <c r="H318" i="22"/>
  <c r="K318" i="22" s="1"/>
  <c r="H317" i="22"/>
  <c r="K317" i="22" s="1"/>
  <c r="H316" i="22"/>
  <c r="K316" i="22" s="1"/>
  <c r="H315" i="22"/>
  <c r="K315" i="22" s="1"/>
  <c r="H314" i="22"/>
  <c r="K314" i="22" s="1"/>
  <c r="H313" i="22"/>
  <c r="K313" i="22" s="1"/>
  <c r="H312" i="22"/>
  <c r="K312" i="22" s="1"/>
  <c r="H470" i="22"/>
  <c r="K470" i="22" s="1"/>
  <c r="H311" i="22"/>
  <c r="K311" i="22" s="1"/>
  <c r="H310" i="22"/>
  <c r="K310" i="22" s="1"/>
  <c r="H309" i="22"/>
  <c r="K309" i="22" s="1"/>
  <c r="H308" i="22"/>
  <c r="K308" i="22" s="1"/>
  <c r="H307" i="22"/>
  <c r="K307" i="22" s="1"/>
  <c r="H306" i="22"/>
  <c r="K306" i="22" s="1"/>
  <c r="H469" i="22"/>
  <c r="K469" i="22" s="1"/>
  <c r="H305" i="22"/>
  <c r="K305" i="22" s="1"/>
  <c r="H304" i="22"/>
  <c r="K304" i="22" s="1"/>
  <c r="H303" i="22"/>
  <c r="K303" i="22" s="1"/>
  <c r="H302" i="22"/>
  <c r="K302" i="22" s="1"/>
  <c r="H301" i="22"/>
  <c r="K301" i="22" s="1"/>
  <c r="H300" i="22"/>
  <c r="K300" i="22" s="1"/>
  <c r="H299" i="22"/>
  <c r="K299" i="22" s="1"/>
  <c r="H298" i="22"/>
  <c r="K298" i="22" s="1"/>
  <c r="H297" i="22"/>
  <c r="K297" i="22" s="1"/>
  <c r="H296" i="22"/>
  <c r="K296" i="22" s="1"/>
  <c r="H295" i="22"/>
  <c r="K295" i="22" s="1"/>
  <c r="H294" i="22"/>
  <c r="K294" i="22" s="1"/>
  <c r="H468" i="22"/>
  <c r="K468" i="22" s="1"/>
  <c r="H293" i="22"/>
  <c r="K293" i="22" s="1"/>
  <c r="H467" i="22"/>
  <c r="K467" i="22" s="1"/>
  <c r="H291" i="22"/>
  <c r="K291" i="22" s="1"/>
  <c r="H290" i="22"/>
  <c r="K290" i="22" s="1"/>
  <c r="H289" i="22"/>
  <c r="K289" i="22" s="1"/>
  <c r="H466" i="22"/>
  <c r="K466" i="22" s="1"/>
  <c r="H288" i="22"/>
  <c r="K288" i="22" s="1"/>
  <c r="H465" i="22"/>
  <c r="K465" i="22" s="1"/>
  <c r="H287" i="22"/>
  <c r="K287" i="22" s="1"/>
  <c r="H464" i="22"/>
  <c r="K464" i="22" s="1"/>
  <c r="H285" i="22"/>
  <c r="K285" i="22" s="1"/>
  <c r="H284" i="22"/>
  <c r="K284" i="22" s="1"/>
  <c r="H283" i="22"/>
  <c r="K283" i="22" s="1"/>
  <c r="H282" i="22"/>
  <c r="K282" i="22" s="1"/>
  <c r="H17" i="22"/>
  <c r="K17" i="22" s="1"/>
  <c r="H16" i="22"/>
  <c r="K16" i="22" s="1"/>
  <c r="H359" i="22"/>
  <c r="K359" i="22" s="1"/>
  <c r="H15" i="22"/>
  <c r="K15" i="22" s="1"/>
  <c r="H115" i="22"/>
  <c r="K115" i="22" s="1"/>
  <c r="H114" i="22"/>
  <c r="K114" i="22" s="1"/>
  <c r="H113" i="22"/>
  <c r="K113" i="22" s="1"/>
  <c r="H4" i="22"/>
  <c r="K4" i="22" s="1"/>
  <c r="H435" i="22"/>
  <c r="K435" i="22" s="1"/>
  <c r="H434" i="22"/>
  <c r="K434" i="22" s="1"/>
  <c r="H2" i="22"/>
  <c r="K2" i="22" s="1"/>
  <c r="H358" i="22"/>
  <c r="K358" i="22" s="1"/>
  <c r="H112" i="22"/>
  <c r="K112" i="22" s="1"/>
  <c r="H14" i="22"/>
  <c r="K14" i="22" s="1"/>
  <c r="H111" i="22"/>
  <c r="K111" i="22" s="1"/>
  <c r="H13" i="22"/>
  <c r="K13" i="22" s="1"/>
  <c r="H12" i="22"/>
  <c r="K12" i="22" s="1"/>
  <c r="H110" i="22"/>
  <c r="K110" i="22" s="1"/>
  <c r="H109" i="22"/>
  <c r="K109" i="22" s="1"/>
  <c r="H433" i="22"/>
  <c r="K433" i="22" s="1"/>
  <c r="H108" i="22"/>
  <c r="K108" i="22" s="1"/>
  <c r="H357" i="22"/>
  <c r="K357" i="22" s="1"/>
  <c r="H431" i="22"/>
  <c r="K431" i="22" s="1"/>
  <c r="H356" i="22"/>
  <c r="K356" i="22" s="1"/>
  <c r="H355" i="22"/>
  <c r="K355" i="22" s="1"/>
  <c r="H107" i="22"/>
  <c r="K107" i="22" s="1"/>
  <c r="H106" i="22"/>
  <c r="K106" i="22" s="1"/>
  <c r="H11" i="22"/>
  <c r="K11" i="22" s="1"/>
  <c r="H105" i="22"/>
  <c r="K105" i="22" s="1"/>
  <c r="H430" i="22"/>
  <c r="K430" i="22" s="1"/>
  <c r="H429" i="22"/>
  <c r="K429" i="22" s="1"/>
  <c r="H104" i="22"/>
  <c r="K104" i="22" s="1"/>
  <c r="H10" i="22"/>
  <c r="K10" i="22" s="1"/>
  <c r="H428" i="22"/>
  <c r="K428" i="22" s="1"/>
  <c r="H427" i="22"/>
  <c r="H426" i="22"/>
  <c r="H103" i="22"/>
  <c r="K103" i="22" s="1"/>
  <c r="H102" i="22"/>
  <c r="H101" i="22"/>
  <c r="K101" i="22" s="1"/>
  <c r="H100" i="22"/>
  <c r="K100" i="22" s="1"/>
  <c r="H99" i="22"/>
  <c r="K99" i="22" s="1"/>
  <c r="H98" i="22"/>
  <c r="K98" i="22" s="1"/>
  <c r="H97" i="22"/>
  <c r="K97" i="22" s="1"/>
  <c r="H96" i="22"/>
  <c r="K96" i="22" s="1"/>
  <c r="H95" i="22"/>
  <c r="K95" i="22" s="1"/>
  <c r="H425" i="22"/>
  <c r="K425" i="22" s="1"/>
  <c r="H94" i="22"/>
  <c r="K94" i="22" s="1"/>
  <c r="H93" i="22"/>
  <c r="K93" i="22" s="1"/>
  <c r="H424" i="22"/>
  <c r="K424" i="22" s="1"/>
  <c r="H423" i="22"/>
  <c r="K423" i="22" s="1"/>
  <c r="H422" i="22"/>
  <c r="K422" i="22" s="1"/>
  <c r="H92" i="22"/>
  <c r="K92" i="22" s="1"/>
  <c r="H281" i="22"/>
  <c r="K281" i="22" s="1"/>
  <c r="H421" i="22"/>
  <c r="K421" i="22" s="1"/>
  <c r="H91" i="22"/>
  <c r="K91" i="22" s="1"/>
  <c r="H420" i="22"/>
  <c r="K420" i="22" s="1"/>
  <c r="H419" i="22"/>
  <c r="K419" i="22" s="1"/>
  <c r="H418" i="22"/>
  <c r="K418" i="22" s="1"/>
  <c r="H417" i="22"/>
  <c r="K417" i="22" s="1"/>
  <c r="H90" i="22"/>
  <c r="K90" i="22" s="1"/>
  <c r="H416" i="22"/>
  <c r="K416" i="22" s="1"/>
  <c r="H415" i="22"/>
  <c r="H89" i="22"/>
  <c r="K89" i="22" s="1"/>
  <c r="H414" i="22"/>
  <c r="H413" i="22"/>
  <c r="K413" i="22" s="1"/>
  <c r="H88" i="22"/>
  <c r="K88" i="22" s="1"/>
  <c r="H412" i="22"/>
  <c r="K412" i="22" s="1"/>
  <c r="H411" i="22"/>
  <c r="K411" i="22" s="1"/>
  <c r="H87" i="22"/>
  <c r="K87" i="22" s="1"/>
  <c r="H410" i="22"/>
  <c r="K410" i="22" s="1"/>
  <c r="H409" i="22"/>
  <c r="H408" i="22"/>
  <c r="K408" i="22" s="1"/>
  <c r="H86" i="22"/>
  <c r="H407" i="22"/>
  <c r="H462" i="22"/>
  <c r="H463" i="22" s="1"/>
  <c r="H354" i="22"/>
  <c r="H353" i="22"/>
  <c r="H181" i="22"/>
  <c r="H180" i="22"/>
  <c r="H179" i="22"/>
  <c r="H178" i="22"/>
  <c r="H177" i="22"/>
  <c r="H176" i="22"/>
  <c r="H175" i="22"/>
  <c r="H174" i="22"/>
  <c r="H173" i="22"/>
  <c r="H172" i="22"/>
  <c r="H460" i="22"/>
  <c r="H459" i="22"/>
  <c r="H171" i="22"/>
  <c r="H170" i="22"/>
  <c r="H169" i="22"/>
  <c r="H168" i="22"/>
  <c r="H167" i="22"/>
  <c r="H166" i="22"/>
  <c r="H165" i="22"/>
  <c r="H164" i="22"/>
  <c r="H85" i="22"/>
  <c r="H406" i="22"/>
  <c r="K406" i="22" s="1"/>
  <c r="H163" i="22"/>
  <c r="K163" i="22" s="1"/>
  <c r="H84" i="22"/>
  <c r="K84" i="22" s="1"/>
  <c r="H162" i="22"/>
  <c r="K162" i="22" s="1"/>
  <c r="H83" i="22"/>
  <c r="K83" i="22" s="1"/>
  <c r="H161" i="22"/>
  <c r="K161" i="22" s="1"/>
  <c r="H82" i="22"/>
  <c r="K82" i="22" s="1"/>
  <c r="H160" i="22"/>
  <c r="K160" i="22" s="1"/>
  <c r="H159" i="22"/>
  <c r="K159" i="22" s="1"/>
  <c r="H81" i="22"/>
  <c r="K81" i="22" s="1"/>
  <c r="H405" i="22"/>
  <c r="H404" i="22"/>
  <c r="H403" i="22"/>
  <c r="H402" i="22"/>
  <c r="H401" i="22"/>
  <c r="H400" i="22"/>
  <c r="H80" i="22"/>
  <c r="H399" i="22"/>
  <c r="H79" i="22"/>
  <c r="H78" i="22"/>
  <c r="H398" i="22"/>
  <c r="H77" i="22"/>
  <c r="H397" i="22"/>
  <c r="H158" i="22"/>
  <c r="H157" i="22"/>
  <c r="H76" i="22"/>
  <c r="H156" i="22"/>
  <c r="H155" i="22"/>
  <c r="H396" i="22"/>
  <c r="K396" i="22" s="1"/>
  <c r="H75" i="22"/>
  <c r="H154" i="22"/>
  <c r="H153" i="22"/>
  <c r="H152" i="22"/>
  <c r="H151" i="22"/>
  <c r="H150" i="22"/>
  <c r="H149" i="22"/>
  <c r="H148" i="22"/>
  <c r="H147" i="22"/>
  <c r="H146" i="22"/>
  <c r="H145" i="22"/>
  <c r="H144" i="22"/>
  <c r="H143" i="22"/>
  <c r="H142" i="22"/>
  <c r="H141" i="22"/>
  <c r="H140" i="22"/>
  <c r="H139" i="22"/>
  <c r="H74" i="22"/>
  <c r="H395" i="22"/>
  <c r="H394" i="22"/>
  <c r="H73" i="22"/>
  <c r="H138" i="22"/>
  <c r="H137" i="22"/>
  <c r="H393" i="22"/>
  <c r="H72" i="22"/>
  <c r="H392" i="22"/>
  <c r="H136" i="22"/>
  <c r="H391" i="22"/>
  <c r="H135" i="22"/>
  <c r="H390" i="22"/>
  <c r="H134" i="22"/>
  <c r="H71" i="22"/>
  <c r="H133" i="22"/>
  <c r="H70" i="22"/>
  <c r="H389" i="22"/>
  <c r="K389" i="22" s="1"/>
  <c r="H132" i="22"/>
  <c r="K132" i="22" s="1"/>
  <c r="H130" i="22"/>
  <c r="K130" i="22" s="1"/>
  <c r="H388" i="22"/>
  <c r="K388" i="22" s="1"/>
  <c r="H129" i="22"/>
  <c r="K129" i="22" s="1"/>
  <c r="H387" i="22"/>
  <c r="K387" i="22" s="1"/>
  <c r="H128" i="22"/>
  <c r="K128" i="22" s="1"/>
  <c r="H127" i="22"/>
  <c r="K127" i="22" s="1"/>
  <c r="H126" i="22"/>
  <c r="K126" i="22" s="1"/>
  <c r="H125" i="22"/>
  <c r="K125" i="22" s="1"/>
  <c r="H124" i="22"/>
  <c r="K124" i="22" s="1"/>
  <c r="H69" i="22"/>
  <c r="K69" i="22" s="1"/>
  <c r="H123" i="22"/>
  <c r="K123" i="22" s="1"/>
  <c r="H386" i="22"/>
  <c r="K386" i="22" s="1"/>
  <c r="H385" i="22"/>
  <c r="K385" i="22" s="1"/>
  <c r="H68" i="22"/>
  <c r="K68" i="22" s="1"/>
  <c r="H67" i="22"/>
  <c r="K67" i="22" s="1"/>
  <c r="H384" i="22"/>
  <c r="K384" i="22" s="1"/>
  <c r="H66" i="22"/>
  <c r="K66" i="22" s="1"/>
  <c r="H383" i="22"/>
  <c r="K383" i="22" s="1"/>
  <c r="H122" i="22"/>
  <c r="K122" i="22" s="1"/>
  <c r="H121" i="22"/>
  <c r="K121" i="22" s="1"/>
  <c r="H120" i="22"/>
  <c r="K120" i="22" s="1"/>
  <c r="H382" i="22"/>
  <c r="K382" i="22" s="1"/>
  <c r="H65" i="22"/>
  <c r="K65" i="22" s="1"/>
  <c r="H381" i="22"/>
  <c r="K381" i="22" s="1"/>
  <c r="H119" i="22"/>
  <c r="K119" i="22" s="1"/>
  <c r="H380" i="22"/>
  <c r="K380" i="22" s="1"/>
  <c r="H379" i="22"/>
  <c r="K379" i="22" s="1"/>
  <c r="H64" i="22"/>
  <c r="K64" i="22" s="1"/>
  <c r="H378" i="22"/>
  <c r="K378" i="22" s="1"/>
  <c r="H63" i="22"/>
  <c r="K63" i="22" s="1"/>
  <c r="H62" i="22"/>
  <c r="K62" i="22" s="1"/>
  <c r="H377" i="22"/>
  <c r="K377" i="22" s="1"/>
  <c r="H376" i="22"/>
  <c r="K376" i="22" s="1"/>
  <c r="H375" i="22"/>
  <c r="K375" i="22" s="1"/>
  <c r="H374" i="22"/>
  <c r="K374" i="22" s="1"/>
  <c r="H373" i="22"/>
  <c r="K373" i="22" s="1"/>
  <c r="H372" i="22"/>
  <c r="K372" i="22" s="1"/>
  <c r="H371" i="22"/>
  <c r="K371" i="22" s="1"/>
  <c r="H370" i="22"/>
  <c r="K370" i="22" s="1"/>
  <c r="H369" i="22"/>
  <c r="K369" i="22" s="1"/>
  <c r="H368" i="22"/>
  <c r="K368" i="22" s="1"/>
  <c r="H367" i="22"/>
  <c r="K367" i="22" s="1"/>
  <c r="H366" i="22"/>
  <c r="K366" i="22" s="1"/>
  <c r="H61" i="22"/>
  <c r="K61" i="22" s="1"/>
  <c r="H60" i="22"/>
  <c r="K60" i="22" s="1"/>
  <c r="H59" i="22"/>
  <c r="K59" i="22" s="1"/>
  <c r="H58" i="22"/>
  <c r="K58" i="22" s="1"/>
  <c r="H57" i="22"/>
  <c r="K57" i="22" s="1"/>
  <c r="H56" i="22"/>
  <c r="K56" i="22" s="1"/>
  <c r="H55" i="22"/>
  <c r="K55" i="22" s="1"/>
  <c r="H54" i="22"/>
  <c r="K54" i="22" s="1"/>
  <c r="H53" i="22"/>
  <c r="K53" i="22" s="1"/>
  <c r="H52" i="22"/>
  <c r="H51" i="22"/>
  <c r="K51" i="22" s="1"/>
  <c r="H50" i="22"/>
  <c r="K50" i="22" s="1"/>
  <c r="H49" i="22"/>
  <c r="K49" i="22" s="1"/>
  <c r="H48" i="22"/>
  <c r="K48" i="22" s="1"/>
  <c r="H222" i="22"/>
  <c r="K222" i="22" s="1"/>
  <c r="H221" i="22"/>
  <c r="K221" i="22" s="1"/>
  <c r="H220" i="22"/>
  <c r="K220" i="22" s="1"/>
  <c r="H219" i="22"/>
  <c r="K219" i="22" s="1"/>
  <c r="H352" i="22"/>
  <c r="K352" i="22" s="1"/>
  <c r="H47" i="22"/>
  <c r="K47" i="22" s="1"/>
  <c r="H46" i="22"/>
  <c r="K46" i="22" s="1"/>
  <c r="H45" i="22"/>
  <c r="K45" i="22" s="1"/>
  <c r="H44" i="22"/>
  <c r="K44" i="22" s="1"/>
  <c r="H43" i="22"/>
  <c r="K43" i="22" s="1"/>
  <c r="H42" i="22"/>
  <c r="K42" i="22" s="1"/>
  <c r="H458" i="22"/>
  <c r="K458" i="22" s="1"/>
  <c r="H41" i="22"/>
  <c r="K41" i="22" s="1"/>
  <c r="H40" i="22"/>
  <c r="K40" i="22" s="1"/>
  <c r="H350" i="22"/>
  <c r="K350" i="22" s="1"/>
  <c r="H349" i="22"/>
  <c r="K349" i="22" s="1"/>
  <c r="H457" i="22"/>
  <c r="K457" i="22" s="1"/>
  <c r="H456" i="22"/>
  <c r="K456" i="22" s="1"/>
  <c r="H348" i="22"/>
  <c r="K348" i="22" s="1"/>
  <c r="H347" i="22"/>
  <c r="K347" i="22" s="1"/>
  <c r="H346" i="22"/>
  <c r="K346" i="22" s="1"/>
  <c r="H345" i="22"/>
  <c r="K345" i="22" s="1"/>
  <c r="H455" i="22"/>
  <c r="K455" i="22" s="1"/>
  <c r="H344" i="22"/>
  <c r="K344" i="22" s="1"/>
  <c r="H343" i="22"/>
  <c r="K343" i="22" s="1"/>
  <c r="H342" i="22"/>
  <c r="K342" i="22" s="1"/>
  <c r="H341" i="22"/>
  <c r="K341" i="22" s="1"/>
  <c r="H454" i="22"/>
  <c r="K454" i="22" s="1"/>
  <c r="H340" i="22"/>
  <c r="K340" i="22" s="1"/>
  <c r="H339" i="22"/>
  <c r="K339" i="22" s="1"/>
  <c r="H338" i="22"/>
  <c r="K338" i="22" s="1"/>
  <c r="H337" i="22"/>
  <c r="K337" i="22" s="1"/>
  <c r="H39" i="22"/>
  <c r="K39" i="22" s="1"/>
  <c r="H335" i="22"/>
  <c r="K335" i="22" s="1"/>
  <c r="H334" i="22"/>
  <c r="K334" i="22" s="1"/>
  <c r="H333" i="22"/>
  <c r="K333" i="22" s="1"/>
  <c r="H332" i="22"/>
  <c r="K332" i="22" s="1"/>
  <c r="H331" i="22"/>
  <c r="K331" i="22" s="1"/>
  <c r="H330" i="22"/>
  <c r="K330" i="22" s="1"/>
  <c r="H329" i="22"/>
  <c r="K329" i="22" s="1"/>
  <c r="H328" i="22"/>
  <c r="K328" i="22" s="1"/>
  <c r="H327" i="22"/>
  <c r="K327" i="22" s="1"/>
  <c r="F568" i="22" s="1"/>
  <c r="H568" i="22" s="1"/>
  <c r="H326" i="22"/>
  <c r="H453" i="22"/>
  <c r="H452" i="22"/>
  <c r="H451" i="22"/>
  <c r="K451" i="22" s="1"/>
  <c r="H450" i="22"/>
  <c r="K450" i="22" s="1"/>
  <c r="H449" i="22"/>
  <c r="H446" i="22"/>
  <c r="K446" i="22" s="1"/>
  <c r="H445" i="22"/>
  <c r="K445" i="22" s="1"/>
  <c r="H216" i="22"/>
  <c r="K216" i="22" s="1"/>
  <c r="H38" i="22"/>
  <c r="K38" i="22" s="1"/>
  <c r="H215" i="22"/>
  <c r="K215" i="22" s="1"/>
  <c r="H264" i="22"/>
  <c r="K264" i="22" s="1"/>
  <c r="H263" i="22"/>
  <c r="K263" i="22" s="1"/>
  <c r="H262" i="22"/>
  <c r="K262" i="22" s="1"/>
  <c r="H261" i="22"/>
  <c r="K261" i="22" s="1"/>
  <c r="H260" i="22"/>
  <c r="K260" i="22" s="1"/>
  <c r="H259" i="22"/>
  <c r="K259" i="22" s="1"/>
  <c r="H258" i="22"/>
  <c r="K258" i="22" s="1"/>
  <c r="H257" i="22"/>
  <c r="K257" i="22" s="1"/>
  <c r="H256" i="22"/>
  <c r="K256" i="22" s="1"/>
  <c r="H255" i="22"/>
  <c r="K255" i="22" s="1"/>
  <c r="H254" i="22"/>
  <c r="K254" i="22" s="1"/>
  <c r="H253" i="22"/>
  <c r="H252" i="22"/>
  <c r="K252" i="22" s="1"/>
  <c r="H251" i="22"/>
  <c r="K251" i="22" s="1"/>
  <c r="H250" i="22"/>
  <c r="K250" i="22" s="1"/>
  <c r="H249" i="22"/>
  <c r="K249" i="22" s="1"/>
  <c r="H248" i="22"/>
  <c r="K248" i="22" s="1"/>
  <c r="H247" i="22"/>
  <c r="K247" i="22" s="1"/>
  <c r="H246" i="22"/>
  <c r="K246" i="22" s="1"/>
  <c r="H245" i="22"/>
  <c r="K245" i="22" s="1"/>
  <c r="H244" i="22"/>
  <c r="H243" i="22"/>
  <c r="K243" i="22" s="1"/>
  <c r="H242" i="22"/>
  <c r="K242" i="22" s="1"/>
  <c r="H241" i="22"/>
  <c r="H240" i="22"/>
  <c r="K240" i="22" s="1"/>
  <c r="H239" i="22"/>
  <c r="K239" i="22" s="1"/>
  <c r="H238" i="22"/>
  <c r="K238" i="22" s="1"/>
  <c r="H237" i="22"/>
  <c r="K237" i="22" s="1"/>
  <c r="H236" i="22"/>
  <c r="K236" i="22" s="1"/>
  <c r="H235" i="22"/>
  <c r="K235" i="22" s="1"/>
  <c r="H234" i="22"/>
  <c r="K234" i="22" s="1"/>
  <c r="H233" i="22"/>
  <c r="K233" i="22" s="1"/>
  <c r="H232" i="22"/>
  <c r="K232" i="22" s="1"/>
  <c r="H231" i="22"/>
  <c r="K231" i="22" s="1"/>
  <c r="H230" i="22"/>
  <c r="K230" i="22" s="1"/>
  <c r="H229" i="22"/>
  <c r="K229" i="22" s="1"/>
  <c r="H214" i="22"/>
  <c r="H213" i="22"/>
  <c r="K213" i="22" s="1"/>
  <c r="H212" i="22"/>
  <c r="K212" i="22" s="1"/>
  <c r="H211" i="22"/>
  <c r="K211" i="22" s="1"/>
  <c r="H210" i="22"/>
  <c r="K210" i="22" s="1"/>
  <c r="H209" i="22"/>
  <c r="K209" i="22" s="1"/>
  <c r="H208" i="22"/>
  <c r="K208" i="22" s="1"/>
  <c r="H207" i="22"/>
  <c r="K207" i="22" s="1"/>
  <c r="H206" i="22"/>
  <c r="K206" i="22" s="1"/>
  <c r="H205" i="22"/>
  <c r="K205" i="22" s="1"/>
  <c r="H204" i="22"/>
  <c r="K204" i="22" s="1"/>
  <c r="H203" i="22"/>
  <c r="K203" i="22" s="1"/>
  <c r="H444" i="22"/>
  <c r="K444" i="22" s="1"/>
  <c r="H443" i="22"/>
  <c r="K443" i="22" s="1"/>
  <c r="H442" i="22"/>
  <c r="K442" i="22" s="1"/>
  <c r="H441" i="22"/>
  <c r="K441" i="22" s="1"/>
  <c r="H202" i="22"/>
  <c r="K202" i="22" s="1"/>
  <c r="H201" i="22"/>
  <c r="K201" i="22" s="1"/>
  <c r="L506" i="22" l="1"/>
  <c r="F523" i="22"/>
  <c r="H523" i="22" s="1"/>
  <c r="F572" i="22"/>
  <c r="H572" i="22" s="1"/>
  <c r="H3" i="22"/>
  <c r="H325" i="22"/>
  <c r="H365" i="22"/>
  <c r="H37" i="22"/>
  <c r="H440" i="22"/>
  <c r="H182" i="22"/>
  <c r="H461" i="22"/>
  <c r="H118" i="22"/>
  <c r="H200" i="22"/>
  <c r="H218" i="22"/>
  <c r="H475" i="22"/>
  <c r="H228" i="22"/>
  <c r="H504" i="22"/>
  <c r="F576" i="22"/>
  <c r="H576" i="22" s="1"/>
  <c r="H7" i="22"/>
  <c r="H280" i="22"/>
  <c r="F543" i="22"/>
  <c r="H543" i="22" s="1"/>
  <c r="F544" i="22"/>
  <c r="H544" i="22" s="1"/>
  <c r="F566" i="22"/>
  <c r="H566" i="22" s="1"/>
  <c r="F539" i="22"/>
  <c r="H539" i="22" s="1"/>
  <c r="F516" i="22"/>
  <c r="H516" i="22" s="1"/>
  <c r="F547" i="22"/>
  <c r="H547" i="22" s="1"/>
  <c r="F540" i="22"/>
  <c r="H540" i="22" s="1"/>
  <c r="F578" i="22"/>
  <c r="H578" i="22" s="1"/>
  <c r="F527" i="22"/>
  <c r="H527" i="22" s="1"/>
  <c r="F512" i="22"/>
  <c r="H512" i="22" s="1"/>
  <c r="F510" i="22"/>
  <c r="H510" i="22" s="1"/>
  <c r="F569" i="22"/>
  <c r="H569" i="22" s="1"/>
  <c r="F541" i="22"/>
  <c r="H541" i="22" s="1"/>
  <c r="F555" i="22"/>
  <c r="H555" i="22" s="1"/>
  <c r="F560" i="22"/>
  <c r="H560" i="22" s="1"/>
  <c r="F524" i="22"/>
  <c r="H524" i="22" s="1"/>
  <c r="F513" i="22"/>
  <c r="H513" i="22" s="1"/>
  <c r="F532" i="22"/>
  <c r="H532" i="22" s="1"/>
  <c r="F530" i="22"/>
  <c r="H530" i="22" s="1"/>
  <c r="F536" i="22"/>
  <c r="H536" i="22" s="1"/>
  <c r="F537" i="22"/>
  <c r="H537" i="22" s="1"/>
  <c r="F581" i="22"/>
  <c r="H581" i="22" s="1"/>
  <c r="F526" i="22"/>
  <c r="H526" i="22" s="1"/>
  <c r="F548" i="22"/>
  <c r="H548" i="22" s="1"/>
  <c r="F567" i="22"/>
  <c r="H567" i="22" s="1"/>
  <c r="F546" i="22"/>
  <c r="H546" i="22" s="1"/>
  <c r="F577" i="22"/>
  <c r="H577" i="22" s="1"/>
  <c r="F582" i="22"/>
  <c r="H582" i="22" s="1"/>
  <c r="F534" i="22"/>
  <c r="H534" i="22" s="1"/>
  <c r="F542" i="22"/>
  <c r="H542" i="22" s="1"/>
  <c r="F557" i="22"/>
  <c r="H557" i="22" s="1"/>
  <c r="F511" i="22"/>
  <c r="H511" i="22" s="1"/>
  <c r="F558" i="22"/>
  <c r="H558" i="22" s="1"/>
  <c r="F550" i="22"/>
  <c r="H550" i="22" s="1"/>
  <c r="F545" i="22"/>
  <c r="H545" i="22" s="1"/>
  <c r="F553" i="22"/>
  <c r="H553" i="22" s="1"/>
  <c r="F520" i="22"/>
  <c r="H520" i="22" s="1"/>
  <c r="F575" i="22"/>
  <c r="H575" i="22" s="1"/>
  <c r="F518" i="22"/>
  <c r="H518" i="22" s="1"/>
  <c r="F574" i="22"/>
  <c r="H574" i="22" s="1"/>
  <c r="F528" i="22"/>
  <c r="H528" i="22" s="1"/>
  <c r="F571" i="22"/>
  <c r="H571" i="22" s="1"/>
  <c r="F531" i="22"/>
  <c r="H531" i="22" s="1"/>
  <c r="F533" i="22"/>
  <c r="H533" i="22" s="1"/>
  <c r="F538" i="22"/>
  <c r="H538" i="22" s="1"/>
  <c r="F584" i="22"/>
  <c r="H584" i="22" s="1"/>
  <c r="K506" i="22"/>
  <c r="F525" i="22"/>
  <c r="H525" i="22" s="1"/>
  <c r="F514" i="22"/>
  <c r="H514" i="22" s="1"/>
  <c r="F583" i="22"/>
  <c r="H583" i="22" s="1"/>
  <c r="F552" i="22"/>
  <c r="H552" i="22" s="1"/>
  <c r="F551" i="22"/>
  <c r="H551" i="22" s="1"/>
  <c r="F564" i="22"/>
  <c r="H564" i="22" s="1"/>
  <c r="F515" i="22"/>
  <c r="H515" i="22" s="1"/>
  <c r="H114" i="25"/>
  <c r="H115" i="25"/>
  <c r="H505" i="22" l="1"/>
  <c r="H585" i="22"/>
  <c r="F585" i="22"/>
  <c r="E189" i="25"/>
  <c r="H180" i="25"/>
  <c r="H171" i="25"/>
  <c r="H153" i="25"/>
  <c r="H151" i="25"/>
  <c r="H144" i="25"/>
  <c r="H126" i="25"/>
  <c r="H125" i="25"/>
  <c r="H123" i="25"/>
  <c r="N110" i="25"/>
  <c r="M110" i="25"/>
  <c r="H108" i="25"/>
  <c r="L108" i="25" s="1"/>
  <c r="H106" i="25"/>
  <c r="L106" i="25" s="1"/>
  <c r="H104" i="25"/>
  <c r="L104" i="25" s="1"/>
  <c r="H102" i="25"/>
  <c r="L102" i="25" s="1"/>
  <c r="H100" i="25"/>
  <c r="L100" i="25" s="1"/>
  <c r="H98" i="25"/>
  <c r="L98" i="25" s="1"/>
  <c r="H96" i="25"/>
  <c r="L96" i="25" s="1"/>
  <c r="H94" i="25"/>
  <c r="L94" i="25" s="1"/>
  <c r="H92" i="25"/>
  <c r="L92" i="25" s="1"/>
  <c r="H90" i="25"/>
  <c r="L90" i="25" s="1"/>
  <c r="F118" i="25" s="1"/>
  <c r="H88" i="25"/>
  <c r="L88" i="25" s="1"/>
  <c r="F142" i="25" s="1"/>
  <c r="H86" i="25"/>
  <c r="L86" i="25" s="1"/>
  <c r="H84" i="25"/>
  <c r="L84" i="25" s="1"/>
  <c r="F161" i="25" s="1"/>
  <c r="H82" i="25"/>
  <c r="L82" i="25" s="1"/>
  <c r="F119" i="25" s="1"/>
  <c r="H152" i="25"/>
  <c r="H80" i="25"/>
  <c r="L80" i="25" s="1"/>
  <c r="H131" i="25"/>
  <c r="H141" i="25"/>
  <c r="H145" i="25"/>
  <c r="H164" i="25"/>
  <c r="H140" i="25"/>
  <c r="H148" i="25"/>
  <c r="H146" i="25"/>
  <c r="H168" i="25"/>
  <c r="H134" i="25"/>
  <c r="H159" i="25"/>
  <c r="H173" i="25"/>
  <c r="H130" i="25"/>
  <c r="H147" i="25"/>
  <c r="H154" i="25"/>
  <c r="H176" i="25"/>
  <c r="H186" i="25"/>
  <c r="H170" i="25"/>
  <c r="H127" i="25"/>
  <c r="H149" i="25"/>
  <c r="H143" i="25"/>
  <c r="H185" i="25"/>
  <c r="H162" i="25"/>
  <c r="H136" i="25"/>
  <c r="H172" i="25"/>
  <c r="H182" i="25"/>
  <c r="H77" i="25"/>
  <c r="L77" i="25" s="1"/>
  <c r="H75" i="25"/>
  <c r="L75" i="25" s="1"/>
  <c r="H73" i="25"/>
  <c r="L73" i="25" s="1"/>
  <c r="H71" i="25"/>
  <c r="L71" i="25" s="1"/>
  <c r="H69" i="25"/>
  <c r="L69" i="25" s="1"/>
  <c r="H67" i="25"/>
  <c r="L67" i="25" s="1"/>
  <c r="H65" i="25"/>
  <c r="L65" i="25" s="1"/>
  <c r="H63" i="25"/>
  <c r="L63" i="25" s="1"/>
  <c r="H61" i="25"/>
  <c r="L61" i="25" s="1"/>
  <c r="H59" i="25"/>
  <c r="L59" i="25" s="1"/>
  <c r="H57" i="25"/>
  <c r="L57" i="25" s="1"/>
  <c r="H55" i="25"/>
  <c r="L55" i="25" s="1"/>
  <c r="H53" i="25"/>
  <c r="L53" i="25" s="1"/>
  <c r="H51" i="25"/>
  <c r="L51" i="25" s="1"/>
  <c r="H49" i="25"/>
  <c r="L49" i="25" s="1"/>
  <c r="H47" i="25"/>
  <c r="L47" i="25" s="1"/>
  <c r="H45" i="25"/>
  <c r="L45" i="25" s="1"/>
  <c r="H43" i="25"/>
  <c r="L43" i="25" s="1"/>
  <c r="H41" i="25"/>
  <c r="L41" i="25" s="1"/>
  <c r="H39" i="25"/>
  <c r="L39" i="25" s="1"/>
  <c r="H37" i="25"/>
  <c r="L37" i="25" s="1"/>
  <c r="H35" i="25"/>
  <c r="L35" i="25" s="1"/>
  <c r="H33" i="25"/>
  <c r="L33" i="25" s="1"/>
  <c r="H31" i="25"/>
  <c r="L31" i="25" s="1"/>
  <c r="H29" i="25"/>
  <c r="L29" i="25" s="1"/>
  <c r="H27" i="25"/>
  <c r="L27" i="25" s="1"/>
  <c r="H25" i="25"/>
  <c r="L25" i="25" s="1"/>
  <c r="H23" i="25"/>
  <c r="L23" i="25" s="1"/>
  <c r="H21" i="25"/>
  <c r="L21" i="25" s="1"/>
  <c r="H19" i="25"/>
  <c r="L19" i="25" s="1"/>
  <c r="H17" i="25"/>
  <c r="L17" i="25" s="1"/>
  <c r="H15" i="25"/>
  <c r="L15" i="25" s="1"/>
  <c r="H13" i="25"/>
  <c r="L13" i="25" s="1"/>
  <c r="H11" i="25"/>
  <c r="L11" i="25" s="1"/>
  <c r="H9" i="25"/>
  <c r="L9" i="25" s="1"/>
  <c r="H7" i="25"/>
  <c r="L7" i="25" s="1"/>
  <c r="H150" i="25"/>
  <c r="H138" i="25"/>
  <c r="F116" i="25" l="1"/>
  <c r="H116" i="25" s="1"/>
  <c r="F120" i="25"/>
  <c r="H120" i="25" s="1"/>
  <c r="F117" i="25"/>
  <c r="H117" i="25" s="1"/>
  <c r="F122" i="25"/>
  <c r="F128" i="25"/>
  <c r="H128" i="25" s="1"/>
  <c r="H161" i="25"/>
  <c r="H122" i="25"/>
  <c r="H119" i="25"/>
  <c r="H188" i="25"/>
  <c r="L110" i="25"/>
  <c r="H187" i="25"/>
  <c r="H156" i="25"/>
  <c r="H157" i="25"/>
  <c r="H142" i="25"/>
  <c r="H124" i="25"/>
  <c r="H129" i="25"/>
  <c r="H179" i="25"/>
  <c r="H155" i="25"/>
  <c r="H181" i="25"/>
  <c r="H118" i="25"/>
  <c r="H178" i="25"/>
  <c r="H132" i="25"/>
  <c r="H175" i="25"/>
  <c r="H135" i="25"/>
  <c r="H137" i="25"/>
  <c r="H189" i="25" l="1"/>
  <c r="F189" i="25"/>
  <c r="E1032" i="23"/>
  <c r="H747" i="23"/>
  <c r="L747" i="23" s="1"/>
  <c r="F984" i="23" s="1"/>
  <c r="H984" i="23" s="1"/>
  <c r="H709" i="23"/>
  <c r="L709" i="23" s="1"/>
  <c r="H705" i="23"/>
  <c r="L705" i="23" s="1"/>
  <c r="H703" i="23"/>
  <c r="L703" i="23" s="1"/>
  <c r="H671" i="23" l="1"/>
  <c r="L671" i="23" s="1"/>
  <c r="F1023" i="23" l="1"/>
  <c r="H1023" i="23" s="1"/>
  <c r="F1014" i="23"/>
  <c r="H1014" i="23" s="1"/>
  <c r="H996" i="23"/>
  <c r="F994" i="23"/>
  <c r="H994" i="23" s="1"/>
  <c r="F987" i="23"/>
  <c r="H987" i="23" s="1"/>
  <c r="H969" i="23"/>
  <c r="H968" i="23"/>
  <c r="H966" i="23"/>
  <c r="F957" i="23"/>
  <c r="N953" i="23"/>
  <c r="M953" i="23"/>
  <c r="H951" i="23"/>
  <c r="L951" i="23" s="1"/>
  <c r="H949" i="23"/>
  <c r="L949" i="23" s="1"/>
  <c r="H947" i="23"/>
  <c r="L947" i="23" s="1"/>
  <c r="H945" i="23"/>
  <c r="L945" i="23" s="1"/>
  <c r="H943" i="23"/>
  <c r="L943" i="23" s="1"/>
  <c r="H941" i="23"/>
  <c r="L941" i="23" s="1"/>
  <c r="H939" i="23"/>
  <c r="L939" i="23" s="1"/>
  <c r="H937" i="23"/>
  <c r="L937" i="23" s="1"/>
  <c r="H935" i="23"/>
  <c r="L935" i="23" s="1"/>
  <c r="H933" i="23"/>
  <c r="L933" i="23" s="1"/>
  <c r="H931" i="23"/>
  <c r="L931" i="23" s="1"/>
  <c r="H929" i="23"/>
  <c r="L929" i="23" s="1"/>
  <c r="H927" i="23"/>
  <c r="L927" i="23" s="1"/>
  <c r="H925" i="23"/>
  <c r="L925" i="23" s="1"/>
  <c r="H923" i="23"/>
  <c r="L923" i="23" s="1"/>
  <c r="H921" i="23"/>
  <c r="L921" i="23" s="1"/>
  <c r="H919" i="23"/>
  <c r="L919" i="23" s="1"/>
  <c r="H917" i="23"/>
  <c r="L917" i="23" s="1"/>
  <c r="H915" i="23"/>
  <c r="L915" i="23" s="1"/>
  <c r="H913" i="23"/>
  <c r="L913" i="23" s="1"/>
  <c r="H911" i="23"/>
  <c r="L911" i="23" s="1"/>
  <c r="H909" i="23"/>
  <c r="L909" i="23" s="1"/>
  <c r="H907" i="23"/>
  <c r="L907" i="23" s="1"/>
  <c r="H905" i="23"/>
  <c r="L905" i="23" s="1"/>
  <c r="F960" i="23" s="1"/>
  <c r="H960" i="23" s="1"/>
  <c r="H903" i="23"/>
  <c r="L903" i="23" s="1"/>
  <c r="F963" i="23" s="1"/>
  <c r="H963" i="23" s="1"/>
  <c r="H901" i="23"/>
  <c r="L901" i="23" s="1"/>
  <c r="F959" i="23" s="1"/>
  <c r="H959" i="23" s="1"/>
  <c r="H899" i="23"/>
  <c r="L899" i="23" s="1"/>
  <c r="H897" i="23"/>
  <c r="L897" i="23" s="1"/>
  <c r="H895" i="23"/>
  <c r="L895" i="23" s="1"/>
  <c r="F971" i="23" s="1"/>
  <c r="H971" i="23" s="1"/>
  <c r="H893" i="23"/>
  <c r="L893" i="23" s="1"/>
  <c r="H891" i="23"/>
  <c r="L891" i="23" s="1"/>
  <c r="H889" i="23"/>
  <c r="L889" i="23" s="1"/>
  <c r="H886" i="23"/>
  <c r="L886" i="23" s="1"/>
  <c r="H884" i="23"/>
  <c r="L884" i="23" s="1"/>
  <c r="H882" i="23"/>
  <c r="L882" i="23" s="1"/>
  <c r="H880" i="23"/>
  <c r="L880" i="23" s="1"/>
  <c r="H878" i="23"/>
  <c r="L878" i="23" s="1"/>
  <c r="H876" i="23"/>
  <c r="L876" i="23" s="1"/>
  <c r="H874" i="23"/>
  <c r="L874" i="23" s="1"/>
  <c r="H872" i="23"/>
  <c r="L872" i="23" s="1"/>
  <c r="H870" i="23"/>
  <c r="L870" i="23" s="1"/>
  <c r="H868" i="23"/>
  <c r="L868" i="23" s="1"/>
  <c r="H866" i="23"/>
  <c r="L866" i="23" s="1"/>
  <c r="H864" i="23"/>
  <c r="L864" i="23" s="1"/>
  <c r="H862" i="23"/>
  <c r="L862" i="23" s="1"/>
  <c r="H860" i="23"/>
  <c r="L860" i="23" s="1"/>
  <c r="H858" i="23"/>
  <c r="L858" i="23" s="1"/>
  <c r="F995" i="23" s="1"/>
  <c r="H995" i="23" s="1"/>
  <c r="H856" i="23"/>
  <c r="L856" i="23" s="1"/>
  <c r="H854" i="23"/>
  <c r="L854" i="23" s="1"/>
  <c r="H852" i="23"/>
  <c r="L852" i="23" s="1"/>
  <c r="H850" i="23"/>
  <c r="L850" i="23" s="1"/>
  <c r="H848" i="23"/>
  <c r="L848" i="23" s="1"/>
  <c r="H846" i="23"/>
  <c r="L846" i="23" s="1"/>
  <c r="H844" i="23"/>
  <c r="L844" i="23" s="1"/>
  <c r="H842" i="23"/>
  <c r="L842" i="23" s="1"/>
  <c r="H840" i="23"/>
  <c r="L840" i="23" s="1"/>
  <c r="H838" i="23"/>
  <c r="L838" i="23" s="1"/>
  <c r="H836" i="23"/>
  <c r="L836" i="23" s="1"/>
  <c r="H834" i="23"/>
  <c r="L834" i="23" s="1"/>
  <c r="H832" i="23"/>
  <c r="L832" i="23" s="1"/>
  <c r="H830" i="23"/>
  <c r="L830" i="23" s="1"/>
  <c r="H828" i="23"/>
  <c r="L828" i="23" s="1"/>
  <c r="H826" i="23"/>
  <c r="L826" i="23" s="1"/>
  <c r="H824" i="23"/>
  <c r="L824" i="23" s="1"/>
  <c r="H822" i="23"/>
  <c r="L822" i="23" s="1"/>
  <c r="H820" i="23"/>
  <c r="L820" i="23" s="1"/>
  <c r="H818" i="23"/>
  <c r="L818" i="23" s="1"/>
  <c r="H816" i="23"/>
  <c r="L816" i="23" s="1"/>
  <c r="H814" i="23"/>
  <c r="L814" i="23" s="1"/>
  <c r="H811" i="23"/>
  <c r="L811" i="23" s="1"/>
  <c r="H809" i="23"/>
  <c r="L809" i="23" s="1"/>
  <c r="H807" i="23"/>
  <c r="L807" i="23" s="1"/>
  <c r="H805" i="23"/>
  <c r="L805" i="23" s="1"/>
  <c r="H803" i="23"/>
  <c r="L803" i="23" s="1"/>
  <c r="H801" i="23"/>
  <c r="L801" i="23" s="1"/>
  <c r="H799" i="23"/>
  <c r="L799" i="23" s="1"/>
  <c r="H797" i="23"/>
  <c r="L797" i="23" s="1"/>
  <c r="H795" i="23"/>
  <c r="L795" i="23" s="1"/>
  <c r="H793" i="23"/>
  <c r="L793" i="23" s="1"/>
  <c r="H791" i="23"/>
  <c r="L791" i="23" s="1"/>
  <c r="H789" i="23"/>
  <c r="L789" i="23" s="1"/>
  <c r="H785" i="23"/>
  <c r="L785" i="23" s="1"/>
  <c r="H783" i="23"/>
  <c r="L783" i="23" s="1"/>
  <c r="H781" i="23"/>
  <c r="L781" i="23" s="1"/>
  <c r="H779" i="23"/>
  <c r="L779" i="23" s="1"/>
  <c r="H777" i="23"/>
  <c r="L777" i="23" s="1"/>
  <c r="H775" i="23"/>
  <c r="L775" i="23" s="1"/>
  <c r="F974" i="23" s="1"/>
  <c r="H974" i="23" s="1"/>
  <c r="H773" i="23"/>
  <c r="L773" i="23" s="1"/>
  <c r="H771" i="23"/>
  <c r="L771" i="23" s="1"/>
  <c r="H769" i="23"/>
  <c r="L769" i="23" s="1"/>
  <c r="H767" i="23"/>
  <c r="L767" i="23" s="1"/>
  <c r="H765" i="23"/>
  <c r="L765" i="23" s="1"/>
  <c r="H763" i="23"/>
  <c r="L763" i="23" s="1"/>
  <c r="H761" i="23"/>
  <c r="L761" i="23" s="1"/>
  <c r="H759" i="23"/>
  <c r="L759" i="23" s="1"/>
  <c r="H757" i="23"/>
  <c r="L757" i="23" s="1"/>
  <c r="H755" i="23"/>
  <c r="L755" i="23" s="1"/>
  <c r="H753" i="23"/>
  <c r="L753" i="23" s="1"/>
  <c r="H751" i="23"/>
  <c r="L751" i="23" s="1"/>
  <c r="H749" i="23"/>
  <c r="L749" i="23" s="1"/>
  <c r="H745" i="23"/>
  <c r="L745" i="23" s="1"/>
  <c r="H743" i="23"/>
  <c r="L743" i="23" s="1"/>
  <c r="H741" i="23"/>
  <c r="L741" i="23" s="1"/>
  <c r="H739" i="23"/>
  <c r="L739" i="23" s="1"/>
  <c r="F988" i="23" s="1"/>
  <c r="H988" i="23" s="1"/>
  <c r="H737" i="23"/>
  <c r="L737" i="23" s="1"/>
  <c r="F1007" i="23" s="1"/>
  <c r="H1007" i="23" s="1"/>
  <c r="H735" i="23"/>
  <c r="L735" i="23" s="1"/>
  <c r="L733" i="23"/>
  <c r="H733" i="23"/>
  <c r="H731" i="23"/>
  <c r="L731" i="23" s="1"/>
  <c r="H729" i="23"/>
  <c r="L729" i="23" s="1"/>
  <c r="H727" i="23"/>
  <c r="L727" i="23" s="1"/>
  <c r="H725" i="23"/>
  <c r="L725" i="23" s="1"/>
  <c r="H723" i="23"/>
  <c r="L723" i="23" s="1"/>
  <c r="H721" i="23"/>
  <c r="L721" i="23" s="1"/>
  <c r="H719" i="23"/>
  <c r="L719" i="23" s="1"/>
  <c r="H717" i="23"/>
  <c r="L717" i="23" s="1"/>
  <c r="H715" i="23"/>
  <c r="L715" i="23" s="1"/>
  <c r="F983" i="23" s="1"/>
  <c r="H983" i="23" s="1"/>
  <c r="H713" i="23"/>
  <c r="L713" i="23" s="1"/>
  <c r="F991" i="23" s="1"/>
  <c r="H991" i="23" s="1"/>
  <c r="H711" i="23"/>
  <c r="L711" i="23" s="1"/>
  <c r="H707" i="23"/>
  <c r="L707" i="23" s="1"/>
  <c r="H701" i="23"/>
  <c r="L701" i="23" s="1"/>
  <c r="H699" i="23"/>
  <c r="L699" i="23" s="1"/>
  <c r="H697" i="23"/>
  <c r="L697" i="23" s="1"/>
  <c r="H695" i="23"/>
  <c r="L695" i="23" s="1"/>
  <c r="H693" i="23"/>
  <c r="L693" i="23" s="1"/>
  <c r="H691" i="23"/>
  <c r="L691" i="23" s="1"/>
  <c r="H689" i="23"/>
  <c r="L689" i="23" s="1"/>
  <c r="H687" i="23"/>
  <c r="L687" i="23" s="1"/>
  <c r="H685" i="23"/>
  <c r="L685" i="23" s="1"/>
  <c r="H683" i="23"/>
  <c r="L683" i="23" s="1"/>
  <c r="H681" i="23"/>
  <c r="L681" i="23" s="1"/>
  <c r="H679" i="23"/>
  <c r="L679" i="23" s="1"/>
  <c r="H677" i="23"/>
  <c r="L677" i="23" s="1"/>
  <c r="H675" i="23"/>
  <c r="L675" i="23" s="1"/>
  <c r="H673" i="23"/>
  <c r="L673" i="23" s="1"/>
  <c r="H669" i="23"/>
  <c r="L669" i="23" s="1"/>
  <c r="H667" i="23"/>
  <c r="L667" i="23" s="1"/>
  <c r="H665" i="23"/>
  <c r="L665" i="23" s="1"/>
  <c r="H663" i="23"/>
  <c r="L663" i="23" s="1"/>
  <c r="H661" i="23"/>
  <c r="L661" i="23" s="1"/>
  <c r="H659" i="23"/>
  <c r="L659" i="23" s="1"/>
  <c r="H657" i="23"/>
  <c r="L657" i="23" s="1"/>
  <c r="H655" i="23"/>
  <c r="L655" i="23" s="1"/>
  <c r="H653" i="23"/>
  <c r="L653" i="23" s="1"/>
  <c r="H651" i="23"/>
  <c r="L651" i="23" s="1"/>
  <c r="H649" i="23"/>
  <c r="L649" i="23" s="1"/>
  <c r="H647" i="23"/>
  <c r="L647" i="23" s="1"/>
  <c r="H645" i="23"/>
  <c r="L645" i="23" s="1"/>
  <c r="H643" i="23"/>
  <c r="L643" i="23" s="1"/>
  <c r="H641" i="23"/>
  <c r="L641" i="23" s="1"/>
  <c r="H639" i="23"/>
  <c r="L639" i="23" s="1"/>
  <c r="H637" i="23"/>
  <c r="L637" i="23" s="1"/>
  <c r="H635" i="23"/>
  <c r="L635" i="23" s="1"/>
  <c r="H633" i="23"/>
  <c r="L633" i="23" s="1"/>
  <c r="H631" i="23"/>
  <c r="L631" i="23" s="1"/>
  <c r="H629" i="23"/>
  <c r="L629" i="23" s="1"/>
  <c r="H627" i="23"/>
  <c r="L627" i="23" s="1"/>
  <c r="H625" i="23"/>
  <c r="L625" i="23" s="1"/>
  <c r="H623" i="23"/>
  <c r="L623" i="23" s="1"/>
  <c r="H621" i="23"/>
  <c r="L621" i="23" s="1"/>
  <c r="H619" i="23"/>
  <c r="L619" i="23" s="1"/>
  <c r="H617" i="23"/>
  <c r="L617" i="23" s="1"/>
  <c r="H615" i="23"/>
  <c r="L615" i="23" s="1"/>
  <c r="H613" i="23"/>
  <c r="L613" i="23" s="1"/>
  <c r="H611" i="23"/>
  <c r="L611" i="23" s="1"/>
  <c r="H609" i="23"/>
  <c r="L609" i="23" s="1"/>
  <c r="H607" i="23"/>
  <c r="L607" i="23" s="1"/>
  <c r="H605" i="23"/>
  <c r="L605" i="23" s="1"/>
  <c r="H603" i="23"/>
  <c r="L603" i="23" s="1"/>
  <c r="H601" i="23"/>
  <c r="L601" i="23" s="1"/>
  <c r="H599" i="23"/>
  <c r="L599" i="23" s="1"/>
  <c r="H597" i="23"/>
  <c r="H595" i="23"/>
  <c r="H593" i="23"/>
  <c r="L593" i="23" s="1"/>
  <c r="H591" i="23"/>
  <c r="H589" i="23"/>
  <c r="L589" i="23" s="1"/>
  <c r="H587" i="23"/>
  <c r="L587" i="23" s="1"/>
  <c r="H585" i="23"/>
  <c r="L585" i="23" s="1"/>
  <c r="H583" i="23"/>
  <c r="L583" i="23" s="1"/>
  <c r="H581" i="23"/>
  <c r="L581" i="23" s="1"/>
  <c r="H579" i="23"/>
  <c r="L579" i="23" s="1"/>
  <c r="H577" i="23"/>
  <c r="L577" i="23" s="1"/>
  <c r="H575" i="23"/>
  <c r="L575" i="23" s="1"/>
  <c r="H573" i="23"/>
  <c r="L573" i="23" s="1"/>
  <c r="H571" i="23"/>
  <c r="L571" i="23" s="1"/>
  <c r="H569" i="23"/>
  <c r="L569" i="23" s="1"/>
  <c r="H567" i="23"/>
  <c r="L567" i="23" s="1"/>
  <c r="H565" i="23"/>
  <c r="L565" i="23" s="1"/>
  <c r="H563" i="23"/>
  <c r="L563" i="23" s="1"/>
  <c r="H561" i="23"/>
  <c r="L561" i="23" s="1"/>
  <c r="H559" i="23"/>
  <c r="L559" i="23" s="1"/>
  <c r="H557" i="23"/>
  <c r="L557" i="23" s="1"/>
  <c r="H555" i="23"/>
  <c r="L555" i="23" s="1"/>
  <c r="H553" i="23"/>
  <c r="L553" i="23" s="1"/>
  <c r="H551" i="23"/>
  <c r="L551" i="23" s="1"/>
  <c r="H549" i="23"/>
  <c r="L549" i="23" s="1"/>
  <c r="H547" i="23"/>
  <c r="L547" i="23" s="1"/>
  <c r="H545" i="23"/>
  <c r="L545" i="23" s="1"/>
  <c r="H543" i="23"/>
  <c r="H541" i="23"/>
  <c r="L541" i="23" s="1"/>
  <c r="H539" i="23"/>
  <c r="L539" i="23" s="1"/>
  <c r="H537" i="23"/>
  <c r="L537" i="23" s="1"/>
  <c r="H535" i="23"/>
  <c r="L535" i="23" s="1"/>
  <c r="H533" i="23"/>
  <c r="L533" i="23" s="1"/>
  <c r="H531" i="23"/>
  <c r="L531" i="23" s="1"/>
  <c r="H529" i="23"/>
  <c r="L529" i="23" s="1"/>
  <c r="H527" i="23"/>
  <c r="L527" i="23" s="1"/>
  <c r="H525" i="23"/>
  <c r="L525" i="23" s="1"/>
  <c r="H523" i="23"/>
  <c r="L523" i="23" s="1"/>
  <c r="H521" i="23"/>
  <c r="H519" i="23"/>
  <c r="H517" i="23"/>
  <c r="H515" i="23"/>
  <c r="H513" i="23"/>
  <c r="H511" i="23"/>
  <c r="H509" i="23"/>
  <c r="H507" i="23"/>
  <c r="H505" i="23"/>
  <c r="H503" i="23"/>
  <c r="H501" i="23"/>
  <c r="H499" i="23"/>
  <c r="H497" i="23"/>
  <c r="H495" i="23"/>
  <c r="H493" i="23"/>
  <c r="H491" i="23"/>
  <c r="H489" i="23"/>
  <c r="H487" i="23"/>
  <c r="H485" i="23"/>
  <c r="H483" i="23"/>
  <c r="H481" i="23"/>
  <c r="H479" i="23"/>
  <c r="H477" i="23"/>
  <c r="H475" i="23"/>
  <c r="H473" i="23"/>
  <c r="H471" i="23"/>
  <c r="H469" i="23"/>
  <c r="L469" i="23" s="1"/>
  <c r="H467" i="23"/>
  <c r="L467" i="23" s="1"/>
  <c r="F977" i="23" s="1"/>
  <c r="H977" i="23" s="1"/>
  <c r="H465" i="23"/>
  <c r="L465" i="23" s="1"/>
  <c r="H463" i="23"/>
  <c r="L463" i="23" s="1"/>
  <c r="F1002" i="23" s="1"/>
  <c r="H1002" i="23" s="1"/>
  <c r="H461" i="23"/>
  <c r="L461" i="23" s="1"/>
  <c r="H459" i="23"/>
  <c r="L459" i="23" s="1"/>
  <c r="F1016" i="23" s="1"/>
  <c r="H1016" i="23" s="1"/>
  <c r="H457" i="23"/>
  <c r="L457" i="23" s="1"/>
  <c r="H455" i="23"/>
  <c r="L455" i="23" s="1"/>
  <c r="H453" i="23"/>
  <c r="L453" i="23" s="1"/>
  <c r="F973" i="23" s="1"/>
  <c r="H973" i="23" s="1"/>
  <c r="L451" i="23"/>
  <c r="H451" i="23"/>
  <c r="H449" i="23"/>
  <c r="H447" i="23"/>
  <c r="H445" i="23"/>
  <c r="H443" i="23"/>
  <c r="H441" i="23"/>
  <c r="H439" i="23"/>
  <c r="H437" i="23"/>
  <c r="H435" i="23"/>
  <c r="H433" i="23"/>
  <c r="H431" i="23"/>
  <c r="H429" i="23"/>
  <c r="H427" i="23"/>
  <c r="H425" i="23"/>
  <c r="H423" i="23"/>
  <c r="H421" i="23"/>
  <c r="H419" i="23"/>
  <c r="H417" i="23"/>
  <c r="H415" i="23"/>
  <c r="L413" i="23"/>
  <c r="H413" i="23"/>
  <c r="H411" i="23"/>
  <c r="H409" i="23"/>
  <c r="H407" i="23"/>
  <c r="H405" i="23"/>
  <c r="H403" i="23"/>
  <c r="H401" i="23"/>
  <c r="H399" i="23"/>
  <c r="H397" i="23"/>
  <c r="H395" i="23"/>
  <c r="H393" i="23"/>
  <c r="H391" i="23"/>
  <c r="H389" i="23"/>
  <c r="H387" i="23"/>
  <c r="H385" i="23"/>
  <c r="H383" i="23"/>
  <c r="H381" i="23"/>
  <c r="H379" i="23"/>
  <c r="H377" i="23"/>
  <c r="H375" i="23"/>
  <c r="H373" i="23"/>
  <c r="H371" i="23"/>
  <c r="H369" i="23"/>
  <c r="H367" i="23"/>
  <c r="H365" i="23"/>
  <c r="H363" i="23"/>
  <c r="H361" i="23"/>
  <c r="H359" i="23"/>
  <c r="H357" i="23"/>
  <c r="H355" i="23"/>
  <c r="H353" i="23"/>
  <c r="H351" i="23"/>
  <c r="H349" i="23"/>
  <c r="H347" i="23"/>
  <c r="H345" i="23"/>
  <c r="L343" i="23"/>
  <c r="H343" i="23"/>
  <c r="H341" i="23"/>
  <c r="L341" i="23" s="1"/>
  <c r="H339" i="23"/>
  <c r="L339" i="23" s="1"/>
  <c r="H337" i="23"/>
  <c r="L337" i="23" s="1"/>
  <c r="H335" i="23"/>
  <c r="L335" i="23" s="1"/>
  <c r="H333" i="23"/>
  <c r="L333" i="23" s="1"/>
  <c r="H331" i="23"/>
  <c r="L331" i="23" s="1"/>
  <c r="H329" i="23"/>
  <c r="L329" i="23" s="1"/>
  <c r="H327" i="23"/>
  <c r="L327" i="23" s="1"/>
  <c r="H325" i="23"/>
  <c r="L325" i="23" s="1"/>
  <c r="H323" i="23"/>
  <c r="L323" i="23" s="1"/>
  <c r="H321" i="23"/>
  <c r="L321" i="23" s="1"/>
  <c r="H319" i="23"/>
  <c r="L319" i="23" s="1"/>
  <c r="H317" i="23"/>
  <c r="L317" i="23" s="1"/>
  <c r="H315" i="23"/>
  <c r="L315" i="23" s="1"/>
  <c r="H313" i="23"/>
  <c r="L313" i="23" s="1"/>
  <c r="H311" i="23"/>
  <c r="L311" i="23" s="1"/>
  <c r="H309" i="23"/>
  <c r="L309" i="23" s="1"/>
  <c r="H307" i="23"/>
  <c r="L307" i="23" s="1"/>
  <c r="H305" i="23"/>
  <c r="L305" i="23" s="1"/>
  <c r="H303" i="23"/>
  <c r="L303" i="23" s="1"/>
  <c r="H301" i="23"/>
  <c r="L301" i="23" s="1"/>
  <c r="H299" i="23"/>
  <c r="L299" i="23" s="1"/>
  <c r="H297" i="23"/>
  <c r="L297" i="23" s="1"/>
  <c r="H295" i="23"/>
  <c r="L295" i="23" s="1"/>
  <c r="H293" i="23"/>
  <c r="L293" i="23" s="1"/>
  <c r="H291" i="23"/>
  <c r="L291" i="23" s="1"/>
  <c r="H289" i="23"/>
  <c r="L289" i="23" s="1"/>
  <c r="H287" i="23"/>
  <c r="L287" i="23" s="1"/>
  <c r="H285" i="23"/>
  <c r="L285" i="23" s="1"/>
  <c r="H283" i="23"/>
  <c r="L283" i="23" s="1"/>
  <c r="H281" i="23"/>
  <c r="L281" i="23" s="1"/>
  <c r="H279" i="23"/>
  <c r="L279" i="23" s="1"/>
  <c r="H277" i="23"/>
  <c r="L277" i="23" s="1"/>
  <c r="H275" i="23"/>
  <c r="L275" i="23" s="1"/>
  <c r="H273" i="23"/>
  <c r="L273" i="23" s="1"/>
  <c r="H271" i="23"/>
  <c r="L271" i="23" s="1"/>
  <c r="H269" i="23"/>
  <c r="L269" i="23" s="1"/>
  <c r="H267" i="23"/>
  <c r="L267" i="23" s="1"/>
  <c r="H265" i="23"/>
  <c r="L265" i="23" s="1"/>
  <c r="H263" i="23"/>
  <c r="L263" i="23" s="1"/>
  <c r="H261" i="23"/>
  <c r="L261" i="23" s="1"/>
  <c r="H259" i="23"/>
  <c r="L259" i="23" s="1"/>
  <c r="H257" i="23"/>
  <c r="L257" i="23" s="1"/>
  <c r="H255" i="23"/>
  <c r="L255" i="23" s="1"/>
  <c r="H253" i="23"/>
  <c r="L253" i="23" s="1"/>
  <c r="H251" i="23"/>
  <c r="L251" i="23" s="1"/>
  <c r="H249" i="23"/>
  <c r="L249" i="23" s="1"/>
  <c r="H247" i="23"/>
  <c r="L247" i="23" s="1"/>
  <c r="F990" i="23" s="1"/>
  <c r="H990" i="23" s="1"/>
  <c r="H245" i="23"/>
  <c r="L245" i="23" s="1"/>
  <c r="H243" i="23"/>
  <c r="L243" i="23" s="1"/>
  <c r="H241" i="23"/>
  <c r="L241" i="23" s="1"/>
  <c r="H239" i="23"/>
  <c r="L239" i="23" s="1"/>
  <c r="H237" i="23"/>
  <c r="L237" i="23" s="1"/>
  <c r="H235" i="23"/>
  <c r="L235" i="23" s="1"/>
  <c r="H233" i="23"/>
  <c r="L233" i="23" s="1"/>
  <c r="F1019" i="23" s="1"/>
  <c r="H1019" i="23" s="1"/>
  <c r="H231" i="23"/>
  <c r="L231" i="23" s="1"/>
  <c r="H229" i="23"/>
  <c r="L229" i="23" s="1"/>
  <c r="H227" i="23"/>
  <c r="L227" i="23" s="1"/>
  <c r="H225" i="23"/>
  <c r="L225" i="23" s="1"/>
  <c r="H223" i="23"/>
  <c r="L223" i="23" s="1"/>
  <c r="H221" i="23"/>
  <c r="L221" i="23" s="1"/>
  <c r="F1013" i="23" s="1"/>
  <c r="H1013" i="23" s="1"/>
  <c r="H219" i="23"/>
  <c r="L219" i="23" s="1"/>
  <c r="H217" i="23"/>
  <c r="L217" i="23" s="1"/>
  <c r="H215" i="23"/>
  <c r="L215" i="23" s="1"/>
  <c r="F970" i="23" s="1"/>
  <c r="H970" i="23" s="1"/>
  <c r="H213" i="23"/>
  <c r="L213" i="23" s="1"/>
  <c r="H211" i="23"/>
  <c r="L211" i="23" s="1"/>
  <c r="H209" i="23"/>
  <c r="L209" i="23" s="1"/>
  <c r="H207" i="23"/>
  <c r="L207" i="23" s="1"/>
  <c r="H205" i="23"/>
  <c r="L205" i="23" s="1"/>
  <c r="H203" i="23"/>
  <c r="L203" i="23" s="1"/>
  <c r="H201" i="23"/>
  <c r="L201" i="23" s="1"/>
  <c r="H199" i="23"/>
  <c r="L199" i="23" s="1"/>
  <c r="H197" i="23"/>
  <c r="L197" i="23" s="1"/>
  <c r="H195" i="23"/>
  <c r="L195" i="23" s="1"/>
  <c r="H193" i="23"/>
  <c r="L193" i="23" s="1"/>
  <c r="H191" i="23"/>
  <c r="L191" i="23" s="1"/>
  <c r="F986" i="23" s="1"/>
  <c r="H986" i="23" s="1"/>
  <c r="H189" i="23"/>
  <c r="L189" i="23" s="1"/>
  <c r="H187" i="23"/>
  <c r="L187" i="23" s="1"/>
  <c r="H185" i="23"/>
  <c r="L185" i="23" s="1"/>
  <c r="H183" i="23"/>
  <c r="L183" i="23" s="1"/>
  <c r="H181" i="23"/>
  <c r="L181" i="23" s="1"/>
  <c r="H179" i="23"/>
  <c r="L179" i="23" s="1"/>
  <c r="H177" i="23"/>
  <c r="L177" i="23" s="1"/>
  <c r="H175" i="23"/>
  <c r="L175" i="23" s="1"/>
  <c r="H173" i="23"/>
  <c r="L173" i="23" s="1"/>
  <c r="H171" i="23"/>
  <c r="L171" i="23" s="1"/>
  <c r="H169" i="23"/>
  <c r="L169" i="23" s="1"/>
  <c r="H167" i="23"/>
  <c r="L167" i="23" s="1"/>
  <c r="H165" i="23"/>
  <c r="L165" i="23" s="1"/>
  <c r="H163" i="23"/>
  <c r="L163" i="23" s="1"/>
  <c r="F1028" i="23" s="1"/>
  <c r="H1028" i="23" s="1"/>
  <c r="H161" i="23"/>
  <c r="L161" i="23" s="1"/>
  <c r="H159" i="23"/>
  <c r="L159" i="23" s="1"/>
  <c r="H157" i="23"/>
  <c r="L157" i="23" s="1"/>
  <c r="H155" i="23"/>
  <c r="L155" i="23" s="1"/>
  <c r="H153" i="23"/>
  <c r="L153" i="23" s="1"/>
  <c r="H151" i="23"/>
  <c r="L151" i="23" s="1"/>
  <c r="H149" i="23"/>
  <c r="L149" i="23" s="1"/>
  <c r="H147" i="23"/>
  <c r="L147" i="23" s="1"/>
  <c r="H145" i="23"/>
  <c r="L145" i="23" s="1"/>
  <c r="H143" i="23"/>
  <c r="L143" i="23" s="1"/>
  <c r="F979" i="23" s="1"/>
  <c r="H979" i="23" s="1"/>
  <c r="H141" i="23"/>
  <c r="L141" i="23" s="1"/>
  <c r="H139" i="23"/>
  <c r="L139" i="23" s="1"/>
  <c r="H137" i="23"/>
  <c r="L137" i="23" s="1"/>
  <c r="F1015" i="23" s="1"/>
  <c r="H1015" i="23" s="1"/>
  <c r="H135" i="23"/>
  <c r="L135" i="23" s="1"/>
  <c r="H133" i="23"/>
  <c r="L133" i="23" s="1"/>
  <c r="H131" i="23"/>
  <c r="L131" i="23" s="1"/>
  <c r="H129" i="23"/>
  <c r="L129" i="23" s="1"/>
  <c r="H127" i="23"/>
  <c r="L127" i="23" s="1"/>
  <c r="H125" i="23"/>
  <c r="L125" i="23" s="1"/>
  <c r="H123" i="23"/>
  <c r="L123" i="23" s="1"/>
  <c r="H121" i="23"/>
  <c r="L121" i="23" s="1"/>
  <c r="H119" i="23"/>
  <c r="L119" i="23" s="1"/>
  <c r="H117" i="23"/>
  <c r="L117" i="23" s="1"/>
  <c r="H115" i="23"/>
  <c r="L115" i="23" s="1"/>
  <c r="F1025" i="23" s="1"/>
  <c r="H1025" i="23" s="1"/>
  <c r="H113" i="23"/>
  <c r="L113" i="23" s="1"/>
  <c r="H111" i="23"/>
  <c r="L111" i="23" s="1"/>
  <c r="H109" i="23"/>
  <c r="L109" i="23" s="1"/>
  <c r="H107" i="23"/>
  <c r="L107" i="23" s="1"/>
  <c r="H105" i="23"/>
  <c r="L105" i="23" s="1"/>
  <c r="H103" i="23"/>
  <c r="L103" i="23" s="1"/>
  <c r="H101" i="23"/>
  <c r="L101" i="23" s="1"/>
  <c r="H99" i="23"/>
  <c r="L99" i="23" s="1"/>
  <c r="H97" i="23"/>
  <c r="L97" i="23" s="1"/>
  <c r="H95" i="23"/>
  <c r="L95" i="23" s="1"/>
  <c r="H93" i="23"/>
  <c r="L93" i="23" s="1"/>
  <c r="H91" i="23"/>
  <c r="L91" i="23" s="1"/>
  <c r="H89" i="23"/>
  <c r="L89" i="23" s="1"/>
  <c r="H87" i="23"/>
  <c r="L87" i="23" s="1"/>
  <c r="H85" i="23"/>
  <c r="L85" i="23" s="1"/>
  <c r="H83" i="23"/>
  <c r="L83" i="23" s="1"/>
  <c r="H81" i="23"/>
  <c r="L81" i="23" s="1"/>
  <c r="H79" i="23"/>
  <c r="L79" i="23" s="1"/>
  <c r="H77" i="23"/>
  <c r="L77" i="23" s="1"/>
  <c r="H75" i="23"/>
  <c r="L75" i="23" s="1"/>
  <c r="H73" i="23"/>
  <c r="L73" i="23" s="1"/>
  <c r="H71" i="23"/>
  <c r="L71" i="23" s="1"/>
  <c r="H69" i="23"/>
  <c r="L69" i="23" s="1"/>
  <c r="H67" i="23"/>
  <c r="L67" i="23" s="1"/>
  <c r="H65" i="23"/>
  <c r="L65" i="23" s="1"/>
  <c r="H63" i="23"/>
  <c r="L63" i="23" s="1"/>
  <c r="H61" i="23"/>
  <c r="L61" i="23" s="1"/>
  <c r="H59" i="23"/>
  <c r="L59" i="23" s="1"/>
  <c r="H57" i="23"/>
  <c r="L57" i="23" s="1"/>
  <c r="H55" i="23"/>
  <c r="L55" i="23" s="1"/>
  <c r="H53" i="23"/>
  <c r="L53" i="23" s="1"/>
  <c r="H51" i="23"/>
  <c r="L51" i="23" s="1"/>
  <c r="H49" i="23"/>
  <c r="L49" i="23" s="1"/>
  <c r="H47" i="23"/>
  <c r="L47" i="23" s="1"/>
  <c r="H45" i="23"/>
  <c r="L45" i="23" s="1"/>
  <c r="H43" i="23"/>
  <c r="L43" i="23" s="1"/>
  <c r="H41" i="23"/>
  <c r="L41" i="23" s="1"/>
  <c r="H39" i="23"/>
  <c r="L39" i="23" s="1"/>
  <c r="H37" i="23"/>
  <c r="L37" i="23" s="1"/>
  <c r="H35" i="23"/>
  <c r="L35" i="23" s="1"/>
  <c r="H33" i="23"/>
  <c r="L33" i="23" s="1"/>
  <c r="H31" i="23"/>
  <c r="L31" i="23" s="1"/>
  <c r="H29" i="23"/>
  <c r="L29" i="23" s="1"/>
  <c r="H27" i="23"/>
  <c r="L27" i="23" s="1"/>
  <c r="H25" i="23"/>
  <c r="L25" i="23" s="1"/>
  <c r="H23" i="23"/>
  <c r="L23" i="23" s="1"/>
  <c r="H21" i="23"/>
  <c r="L21" i="23" s="1"/>
  <c r="F1005" i="23" s="1"/>
  <c r="H1005" i="23" s="1"/>
  <c r="H19" i="23"/>
  <c r="L19" i="23" s="1"/>
  <c r="H17" i="23"/>
  <c r="L17" i="23" s="1"/>
  <c r="H15" i="23"/>
  <c r="L15" i="23" s="1"/>
  <c r="H13" i="23"/>
  <c r="L13" i="23" s="1"/>
  <c r="H11" i="23"/>
  <c r="L11" i="23" s="1"/>
  <c r="H9" i="23"/>
  <c r="L9" i="23" s="1"/>
  <c r="H7" i="23"/>
  <c r="L7" i="23" s="1"/>
  <c r="F965" i="23" l="1"/>
  <c r="F962" i="23"/>
  <c r="H962" i="23" s="1"/>
  <c r="F1000" i="23"/>
  <c r="H1000" i="23" s="1"/>
  <c r="F999" i="23"/>
  <c r="H999" i="23" s="1"/>
  <c r="F998" i="23"/>
  <c r="H998" i="23" s="1"/>
  <c r="F992" i="23"/>
  <c r="H992" i="23" s="1"/>
  <c r="F975" i="23"/>
  <c r="H975" i="23" s="1"/>
  <c r="F997" i="23"/>
  <c r="H997" i="23" s="1"/>
  <c r="F1021" i="23"/>
  <c r="H1021" i="23" s="1"/>
  <c r="F1004" i="23"/>
  <c r="H1004" i="23" s="1"/>
  <c r="F958" i="23"/>
  <c r="H958" i="23" s="1"/>
  <c r="F1024" i="23"/>
  <c r="H1024" i="23" s="1"/>
  <c r="F980" i="23"/>
  <c r="H980" i="23" s="1"/>
  <c r="F961" i="23"/>
  <c r="H961" i="23" s="1"/>
  <c r="F1029" i="23"/>
  <c r="H1029" i="23" s="1"/>
  <c r="F1018" i="23"/>
  <c r="H1018" i="23" s="1"/>
  <c r="F978" i="23"/>
  <c r="H978" i="23" s="1"/>
  <c r="F972" i="23"/>
  <c r="H972" i="23" s="1"/>
  <c r="F1030" i="23"/>
  <c r="H1030" i="23" s="1"/>
  <c r="F967" i="23"/>
  <c r="H967" i="23" s="1"/>
  <c r="F985" i="23"/>
  <c r="H985" i="23" s="1"/>
  <c r="F981" i="23"/>
  <c r="H981" i="23" s="1"/>
  <c r="F993" i="23"/>
  <c r="H993" i="23" s="1"/>
  <c r="F1011" i="23"/>
  <c r="H1011" i="23" s="1"/>
  <c r="F989" i="23"/>
  <c r="H989" i="23" s="1"/>
  <c r="F1031" i="23"/>
  <c r="H1031" i="23" s="1"/>
  <c r="L953" i="23"/>
  <c r="H965" i="23"/>
  <c r="F1022" i="23"/>
  <c r="H1022" i="23" s="1"/>
  <c r="H957" i="23"/>
  <c r="H1032" i="23" l="1"/>
  <c r="F1032" i="23"/>
</calcChain>
</file>

<file path=xl/sharedStrings.xml><?xml version="1.0" encoding="utf-8"?>
<sst xmlns="http://schemas.openxmlformats.org/spreadsheetml/2006/main" count="6751" uniqueCount="713">
  <si>
    <t>EMENDA Nº</t>
  </si>
  <si>
    <t>PROGRAMA Nº</t>
  </si>
  <si>
    <t>AUTOR</t>
  </si>
  <si>
    <t>PROJ/ATIV</t>
  </si>
  <si>
    <t>VALOR NO PL</t>
  </si>
  <si>
    <t>VLR PROPOSTO</t>
  </si>
  <si>
    <t>VARIAÇÃO</t>
  </si>
  <si>
    <t>VALOR</t>
  </si>
  <si>
    <t>COMPENSAÇÃO</t>
  </si>
  <si>
    <t>NOVO</t>
  </si>
  <si>
    <t>INCLUSÃO/ALTERAÇÃO</t>
  </si>
  <si>
    <t>PERÍODO</t>
  </si>
  <si>
    <t>010</t>
  </si>
  <si>
    <t>0132</t>
  </si>
  <si>
    <t>3008</t>
  </si>
  <si>
    <t>3009</t>
  </si>
  <si>
    <t>0133</t>
  </si>
  <si>
    <t>5072</t>
  </si>
  <si>
    <t>0131</t>
  </si>
  <si>
    <t>0138</t>
  </si>
  <si>
    <t>0147</t>
  </si>
  <si>
    <t>0135</t>
  </si>
  <si>
    <t>4478</t>
  </si>
  <si>
    <t>0140</t>
  </si>
  <si>
    <t>0142</t>
  </si>
  <si>
    <t>0146</t>
  </si>
  <si>
    <t>0134</t>
  </si>
  <si>
    <t>0141</t>
  </si>
  <si>
    <t>0024</t>
  </si>
  <si>
    <t>0114</t>
  </si>
  <si>
    <t>0136</t>
  </si>
  <si>
    <t>0027</t>
  </si>
  <si>
    <t>010 - CIDADE URBANIZADA</t>
  </si>
  <si>
    <t>011 - MOBILIDADE URBANA</t>
  </si>
  <si>
    <t>0131 - NITERÓI MAIS SEGURA</t>
  </si>
  <si>
    <t>0132 - RESILIÊNCIA  A DESASTRES</t>
  </si>
  <si>
    <t>0138 - NITERÓI DESTINO TURÍSTICO</t>
  </si>
  <si>
    <t>0147 - CIDADE VERDE E SUSTENTÁVEL</t>
  </si>
  <si>
    <t>TOTAL</t>
  </si>
  <si>
    <t>0137</t>
  </si>
  <si>
    <t>6067</t>
  </si>
  <si>
    <t>0010</t>
  </si>
  <si>
    <t>0135 - EDUCAÇÃO PARA TODOS</t>
  </si>
  <si>
    <t>0137 - CIDADE DO ESPORTE</t>
  </si>
  <si>
    <t>4011</t>
  </si>
  <si>
    <t>0124</t>
  </si>
  <si>
    <t>0136 - CULTURA É UM DIREITO</t>
  </si>
  <si>
    <t>2023</t>
  </si>
  <si>
    <t>0011</t>
  </si>
  <si>
    <t>CFFCO</t>
  </si>
  <si>
    <t>NÃO INFORMADO</t>
  </si>
  <si>
    <t>0124 - ECONOMIA SOLIDÁRIA</t>
  </si>
  <si>
    <t>PROGRAMA</t>
  </si>
  <si>
    <t xml:space="preserve">AÇÃO </t>
  </si>
  <si>
    <t>SALDO</t>
  </si>
  <si>
    <t>VALOR COMPENSADO</t>
  </si>
  <si>
    <t>DESCRIÇÃO</t>
  </si>
  <si>
    <t>TOTAIS</t>
  </si>
  <si>
    <t>OPERAÇÃO E MANUTENÇÃO DA REDE DE ILUMINAÇÃO</t>
  </si>
  <si>
    <t>CONSERVAÇÃO E RECUPERAÇÃO DE LOGRADOUROS PÚBLICOS</t>
  </si>
  <si>
    <t>CONSTRUÇÃO DE PRAÇAS E ÁRES DE LAZER</t>
  </si>
  <si>
    <t>IMPLEMENTAÇÃO DO PROGRAMA CALÇADA LIVRE</t>
  </si>
  <si>
    <t>OPERACIONALIZAÇÃO DAS OBRAS E REFORMAS</t>
  </si>
  <si>
    <t>CONSERVAÇÃO E RECUPERAÇÃO DE PARQUES URBANOS</t>
  </si>
  <si>
    <t>IMPLANTAÇÃO DA CICLOVIA-PARQUE DA LAGOA DE ITAIPU</t>
  </si>
  <si>
    <t xml:space="preserve">PRÓ-SUSTENTÁVEL REQUALIFICAÇÃO URBANA, AMBIENTAL E SANITÁRIA </t>
  </si>
  <si>
    <t>DRENAGEM E PAVIMENTAÇÃO DE RUAS E LOGRADOUROS</t>
  </si>
  <si>
    <t>GESTÃO DAS CÂMERAS DE SEGURANÇA PÚBLICA</t>
  </si>
  <si>
    <t>MANUTENÇÃO DO PROGRAMA NITERÓI MAIS SEGURA</t>
  </si>
  <si>
    <t>REALIZAÇÃO DE OBRAS DE CONTENÇÃO EM ÁREAS DE RISCO</t>
  </si>
  <si>
    <t>IMPLANTAÇÃO DE EQUIPAMENTOS CULTURAIS</t>
  </si>
  <si>
    <t>REESTRUTURAÇÃO E AMPLIAÇÃO DO PROGRAMA APRENDIZ MUSICAL</t>
  </si>
  <si>
    <t>CONSTRUÇÃO E REFORMA DE ESCOLAS</t>
  </si>
  <si>
    <t>MODERNIZ. E EFICIENTIZAÇÃO DO PARQUE ILUMINOTÉC. DA CIDADE</t>
  </si>
  <si>
    <t>REALIZ. DAS GRANDES FESTIVIDADES E EVENTOS DA CIDADE DE NITERÓI</t>
  </si>
  <si>
    <t>APROVADAS</t>
  </si>
  <si>
    <t>PARCIAL</t>
  </si>
  <si>
    <t xml:space="preserve">QUADRO DEMONSTRATIVO DAS EMENDAS À LOA 2023,   COM OS VALORES PROPOSTOS E SUAS COMPENSAÇÕES </t>
  </si>
  <si>
    <t>VEREADOR CASOTA</t>
  </si>
  <si>
    <t>0900</t>
  </si>
  <si>
    <t>0900 - OPERAÇÕES ESPECIAIS</t>
  </si>
  <si>
    <t>RESERVA DE CONTINGÊNCIA</t>
  </si>
  <si>
    <t>VEREADOR MARCOS SABINO3</t>
  </si>
  <si>
    <t>0149</t>
  </si>
  <si>
    <t>VEREADOR MARCOS SABINO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</si>
  <si>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R$ 1.200.000,00  - </t>
    </r>
    <r>
      <rPr>
        <b/>
        <sz val="9"/>
        <color theme="1"/>
        <rFont val="Calibri"/>
        <family val="2"/>
        <scheme val="minor"/>
      </rPr>
      <t>IMPLEMENTAÇÃO DO PROJETO R.O. EDUCA</t>
    </r>
    <r>
      <rPr>
        <sz val="9"/>
        <color theme="1"/>
        <rFont val="Calibri"/>
        <family val="2"/>
        <scheme val="minor"/>
      </rPr>
      <t xml:space="preserve">  </t>
    </r>
    <r>
      <rPr>
        <b/>
        <sz val="9"/>
        <color theme="1"/>
        <rFont val="Calibri"/>
        <family val="2"/>
        <scheme val="minor"/>
      </rPr>
      <t xml:space="preserve">, AO ÓRGÃO 43.01 ADM. REGIONAL DA REGIÃO OCEÂNICA </t>
    </r>
    <r>
      <rPr>
        <sz val="9"/>
        <color theme="1"/>
        <rFont val="Calibri"/>
        <family val="2"/>
        <scheme val="minor"/>
      </rPr>
      <t xml:space="preserve">NO PROGRAMA  - 0135 EDUCAÇÃO PARA TODOS, COMPENSANDO NA AÇÃO 956  - RESERVA DE CONTINGÊNCIA, NO PROGRAMA 0900 - OPERAÇÕES ESPECIAIS - QUE TEM DOTAÇÃO INICIAL NA LDO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</si>
  <si>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R$ 850.000,00  - </t>
    </r>
    <r>
      <rPr>
        <b/>
        <sz val="9"/>
        <color theme="1"/>
        <rFont val="Calibri"/>
        <family val="2"/>
        <scheme val="minor"/>
      </rPr>
      <t>IMPLANTAÇÃO E MANUTENÇÃO DO GRUPAMENTO MARÍTIMO DA GUARDA CIVIL MUNICIPAL</t>
    </r>
    <r>
      <rPr>
        <sz val="9"/>
        <color theme="1"/>
        <rFont val="Calibri"/>
        <family val="2"/>
        <scheme val="minor"/>
      </rPr>
      <t xml:space="preserve">, NO PROGRAMA 0131 - NITERÓI MAIS SEGURA, COMPENSANDO NA AÇÃO 4478  - MANUTENÇÃO DO PROGRAMA NITERÓI MAIS SEGURA ,  - QUE TEM DOTAÇÃO INICIAL NA LOA DE </t>
    </r>
    <r>
      <rPr>
        <b/>
        <sz val="9"/>
        <color theme="1"/>
        <rFont val="Calibri"/>
        <family val="2"/>
        <scheme val="minor"/>
      </rPr>
      <t>R$ 15.000.000,00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</si>
  <si>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R$ 1.500.000,00  - </t>
    </r>
    <r>
      <rPr>
        <b/>
        <sz val="9"/>
        <color theme="1"/>
        <rFont val="Calibri"/>
        <family val="2"/>
        <scheme val="minor"/>
      </rPr>
      <t>SERVIÇOS DE MANUTENÇÃO E ZELADORIA URBANA NA REGIÃO OCEÃNICA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, AO ÓRGÃO 43.01 ADM. REGIONAL DA REGIÃO OCEÂNICA </t>
    </r>
    <r>
      <rPr>
        <sz val="9"/>
        <color theme="1"/>
        <rFont val="Calibri"/>
        <family val="2"/>
        <scheme val="minor"/>
      </rPr>
      <t xml:space="preserve">NO PROGRAMA  - 0010 CIDADE URBANIZADA, COMPENSANDO NA AÇÃO 956  - RESERVA DE CONTINGÊNCIA, NO PROGRAMA 0900 - OPERAÇÕES ESPECIAIS -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</si>
  <si>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</t>
    </r>
    <r>
      <rPr>
        <b/>
        <sz val="9"/>
        <color theme="1"/>
        <rFont val="Calibri"/>
        <family val="2"/>
        <scheme val="minor"/>
      </rPr>
      <t>AQUISIÇÃO DE MOBILIÁRIO PARA ESPAÇOS PÚBLICOS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, AO ÓRGÃO 43.01 ADM. REGIONAL DA REGIÃO OCEÂNICA </t>
    </r>
    <r>
      <rPr>
        <sz val="9"/>
        <color theme="1"/>
        <rFont val="Calibri"/>
        <family val="2"/>
        <scheme val="minor"/>
      </rPr>
      <t xml:space="preserve">NO PROGRAMA 0010 - CIDADE URBANIZADA, COMPENSANDO NA AÇÃO 956  - RESERVA DE CONTINGÊNCIA, NO PROGRAMA 0900 - OPERAÇÕES ESPECIAIS -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</si>
  <si>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R$ 600.000,00  - </t>
    </r>
    <r>
      <rPr>
        <b/>
        <sz val="9"/>
        <color theme="1"/>
        <rFont val="Calibri"/>
        <family val="2"/>
        <scheme val="minor"/>
      </rPr>
      <t xml:space="preserve">EXPANSÃO DA CENTRAL DE ATENDIMENTO AO CIDADÃO, DA ADM. REGIONAL DA REGIÃO OCEÂNICA </t>
    </r>
    <r>
      <rPr>
        <sz val="9"/>
        <color theme="1"/>
        <rFont val="Calibri"/>
        <family val="2"/>
        <scheme val="minor"/>
      </rPr>
      <t xml:space="preserve">NO PROGRAMA  0149 - GESTÃO PÚBLICA INOVADORA, COMPENSANDO NA AÇÃO 956  - RESERVA DE CONTINGÊNCIA, NO PROGRAMA 0900 - OPERAÇÕES ESPECIAIS -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</si>
  <si>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R$ 937.000,00  - </t>
    </r>
    <r>
      <rPr>
        <b/>
        <sz val="9"/>
        <color theme="1"/>
        <rFont val="Calibri"/>
        <family val="2"/>
        <scheme val="minor"/>
      </rPr>
      <t>CURSOS DE DEFESA PESSOAL NAS UNIDADES DE ENSINO</t>
    </r>
    <r>
      <rPr>
        <sz val="9"/>
        <color theme="1"/>
        <rFont val="Calibri"/>
        <family val="2"/>
        <scheme val="minor"/>
      </rPr>
      <t xml:space="preserve">, NO PROGRAMA 0135 - EDUCAÇÃO PARA TODOS, COMPENSANDO NA AÇÃO 956  - RESERVA DE CONTINGÊNCIA, NO PROGRAMA 0900 - OPERAÇÕES ESPECIAIS -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</si>
  <si>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R$ 1.110.000,00  - </t>
    </r>
    <r>
      <rPr>
        <b/>
        <sz val="9"/>
        <color theme="1"/>
        <rFont val="Calibri"/>
        <family val="2"/>
        <scheme val="minor"/>
      </rPr>
      <t>PROGRAMA ATLETA DO FUTURO</t>
    </r>
    <r>
      <rPr>
        <sz val="9"/>
        <color theme="1"/>
        <rFont val="Calibri"/>
        <family val="2"/>
        <scheme val="minor"/>
      </rPr>
      <t xml:space="preserve">, NO PROGRAMA  0137 - CIDADE DO ESPORTE, COMPENSANDO NA AÇÃO 956  - RESERVA DE CONTINGÊNCIA, NO PROGRAMA 0900 - OPERAÇÕES ESPECIAIS -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</si>
  <si>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R$ 950.000,00  - </t>
    </r>
    <r>
      <rPr>
        <b/>
        <sz val="9"/>
        <color theme="1"/>
        <rFont val="Calibri"/>
        <family val="2"/>
        <scheme val="minor"/>
      </rPr>
      <t>IMPLANTAÇÃO  DO NÚCLEO AVANÇADO DE EDUCAÇÃO INFANTIL DO VITAL BRASIL</t>
    </r>
    <r>
      <rPr>
        <sz val="9"/>
        <color theme="1"/>
        <rFont val="Calibri"/>
        <family val="2"/>
        <scheme val="minor"/>
      </rPr>
      <t xml:space="preserve">, NO PROGRAMA 0135 - EDUCAÇÃO PARA TODOS, COMPENSANDO NA AÇÃO 4066  - MANUTENÇÃO MANUTENÇÃO E DESENVOLVIMENTO DO ENSINO INFANTIL ,  QUE TEM DOTAÇÃO INICIAL NA LOA DE </t>
    </r>
    <r>
      <rPr>
        <b/>
        <sz val="9"/>
        <color theme="1"/>
        <rFont val="Calibri"/>
        <family val="2"/>
        <scheme val="minor"/>
      </rPr>
      <t>R$ 35.989.153,00.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</si>
  <si>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</t>
    </r>
    <r>
      <rPr>
        <b/>
        <sz val="9"/>
        <color theme="1"/>
        <rFont val="Calibri"/>
        <family val="2"/>
        <scheme val="minor"/>
      </rPr>
      <t>IMPLANTAÇÃO DO PIPÓDROMO</t>
    </r>
    <r>
      <rPr>
        <sz val="9"/>
        <color theme="1"/>
        <rFont val="Calibri"/>
        <family val="2"/>
        <scheme val="minor"/>
      </rPr>
      <t xml:space="preserve">, NO PROGRAMA 0137 - CIDADE DO ESPORTE, COMPENSANDO NA AÇÃO 6053 - MANUTENÇÃO DO PROJETO NITERÓI ESPORTE E CIDADANIA,  QUE TEM DOTAÇÃO INICIAL NA LOA DE </t>
    </r>
    <r>
      <rPr>
        <b/>
        <sz val="9"/>
        <color theme="1"/>
        <rFont val="Calibri"/>
        <family val="2"/>
        <scheme val="minor"/>
      </rPr>
      <t>R$ 3.969.946,00.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</si>
  <si>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R$ 3.000.000,00  - </t>
    </r>
    <r>
      <rPr>
        <b/>
        <sz val="9"/>
        <color theme="1"/>
        <rFont val="Calibri"/>
        <family val="2"/>
        <scheme val="minor"/>
      </rPr>
      <t>IMPLANTAÇÃO DO POSTO MÉDICO DE FAMÍLIA DO MORRO DO HOLOFOTE</t>
    </r>
    <r>
      <rPr>
        <sz val="9"/>
        <color theme="1"/>
        <rFont val="Calibri"/>
        <family val="2"/>
        <scheme val="minor"/>
      </rPr>
      <t xml:space="preserve"> NO PROGRAMA 0133 - ATENÇÃO À SAÚDE, COMPENSANDO NA AÇÃO 5542  - IMPLANTAÇÃO DE EQUIPAMENTOS CULTURAIS,  QUE TEM DOTAÇÃO INICIAL NA LOA DE </t>
    </r>
    <r>
      <rPr>
        <b/>
        <sz val="9"/>
        <color theme="1"/>
        <rFont val="Calibri"/>
        <family val="2"/>
        <scheme val="minor"/>
      </rPr>
      <t>R$ 22.581.566,00.</t>
    </r>
  </si>
  <si>
    <r>
      <rPr>
        <b/>
        <sz val="9"/>
        <color theme="1"/>
        <rFont val="Calibri"/>
        <family val="2"/>
        <scheme val="minor"/>
      </rPr>
      <t>AUMENTA O VALOR DA AÇÃO 5112 -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CONSTRUÇÃO DE UNIDADE MUNICIPAL DE EDUCAÇÃO INFANTIL</t>
    </r>
    <r>
      <rPr>
        <sz val="9"/>
        <color theme="1"/>
        <rFont val="Calibri"/>
        <family val="2"/>
        <scheme val="minor"/>
      </rPr>
      <t xml:space="preserve"> EM  R$ 1.900.000,00  - NO PROGRAMA 0010 - CIDADE URBANIZADA, COMPENSANDO NA AÇÃO 5542  - IMPLANTAÇÃO DE EQUIPAMENTOS CULTURAIS - NO PROGRAMA 0136 - CULTURA É UM DIREITO,  QUE TEM DOTAÇÃO INICIAL NA LOA DE </t>
    </r>
    <r>
      <rPr>
        <b/>
        <sz val="9"/>
        <color theme="1"/>
        <rFont val="Calibri"/>
        <family val="2"/>
        <scheme val="minor"/>
      </rPr>
      <t>R$ 22.581.566,00.</t>
    </r>
  </si>
  <si>
    <r>
      <rPr>
        <b/>
        <sz val="9"/>
        <color theme="1"/>
        <rFont val="Calibri"/>
        <family val="2"/>
        <scheme val="minor"/>
      </rPr>
      <t>AUMENTA O VALOR DA AÇÃO 5071 -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REVITALIZAÇÃO DE PRAÇAS E ÁREAS DE LAZER </t>
    </r>
    <r>
      <rPr>
        <sz val="9"/>
        <color theme="1"/>
        <rFont val="Calibri"/>
        <family val="2"/>
        <scheme val="minor"/>
      </rPr>
      <t xml:space="preserve"> EM  R$ 1.900.000,00  - NO PROGRAMA 0010 - CIDADE URBANIZADA, COMPENSANDO NA AÇÃO 5542  - IMPLANTAÇÃO DE EQUIPAMENTOS CULTURAIS - NO PROGRAMA 0136 - CULTURA É UM DIREITO,  QUE TEM DOTAÇÃO INICIAL NA LOA DE </t>
    </r>
    <r>
      <rPr>
        <b/>
        <sz val="9"/>
        <color theme="1"/>
        <rFont val="Calibri"/>
        <family val="2"/>
        <scheme val="minor"/>
      </rPr>
      <t>R$ 22.581.566,00.</t>
    </r>
  </si>
  <si>
    <r>
      <rPr>
        <b/>
        <sz val="9"/>
        <color theme="1"/>
        <rFont val="Calibri"/>
        <family val="2"/>
        <scheme val="minor"/>
      </rPr>
      <t>AUMENTA O VALOR DA AÇÃO 5020 -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INSTALAÇÃO DE BRINQUEDOS ADAPTADOS EM PRAÇAS DO MUNICÍPIO </t>
    </r>
    <r>
      <rPr>
        <sz val="9"/>
        <color theme="1"/>
        <rFont val="Calibri"/>
        <family val="2"/>
        <scheme val="minor"/>
      </rPr>
      <t xml:space="preserve"> EM  R$ 45.000,00  - NO PROGRAMA 0010 - CIDADE URBANIZADA,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</si>
  <si>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R$ 3.759.360,00  - </t>
    </r>
    <r>
      <rPr>
        <b/>
        <sz val="9"/>
        <color theme="1"/>
        <rFont val="Calibri"/>
        <family val="2"/>
        <scheme val="minor"/>
      </rPr>
      <t xml:space="preserve">IMPLANTAÇÃO E MANUTENÇÃO DO PROGRAMA DE GRATUIDADE DO TRANSPORTE PÚBLICO AOS ESTUDANTES BOLSISTAS </t>
    </r>
    <r>
      <rPr>
        <sz val="9"/>
        <color theme="1"/>
        <rFont val="Calibri"/>
        <family val="2"/>
        <scheme val="minor"/>
      </rPr>
      <t xml:space="preserve">NO PROGRAMA 0135 - EDUCAÇÃO PARA TODOS,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</si>
  <si>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</t>
    </r>
    <r>
      <rPr>
        <b/>
        <sz val="9"/>
        <color theme="1"/>
        <rFont val="Calibri"/>
        <family val="2"/>
        <scheme val="minor"/>
      </rPr>
      <t>ELABORAÇÃO DO PLANO DE IMPLANTAÇÃO DE RECIFES ARTIFICIAIS</t>
    </r>
    <r>
      <rPr>
        <sz val="9"/>
        <color theme="1"/>
        <rFont val="Calibri"/>
        <family val="2"/>
        <scheme val="minor"/>
      </rPr>
      <t xml:space="preserve"> NO PROGRAMA 0147 - CIDADE VERDE E SUSTENTÁVEL,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</si>
  <si>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AUMENTA O VALOR DA AÇÃO 6192 -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MANUTENÇÃO DE BRINQUEDOS ADAPTADOS EM PRAÇAS DO MUNICÍPIO </t>
    </r>
    <r>
      <rPr>
        <sz val="9"/>
        <color theme="1"/>
        <rFont val="Calibri"/>
        <family val="2"/>
        <scheme val="minor"/>
      </rPr>
      <t xml:space="preserve"> EM  R$ 4.500,00  - NO PROGRAMA 0010 - CIDADE URBANIZADA,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</si>
  <si>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t>MANUTENÇÃO E DESENVOLVIMENTO DO ENSINO INFANTIL</t>
  </si>
  <si>
    <t>MANUTENÇÃO DO PROJETO NITERÓI ESPORTE E CIDADANIA</t>
  </si>
  <si>
    <t xml:space="preserve">VALOR NA LOA 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</si>
  <si>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R$ 950.000,00  - IMPLANTAÇÃO DO NÚCLEO AVANÇADO DE EDUCAÇÃO INFANTIL DE VARZEA DAS MOÇAS NO PROGRAMA 0135 - EDUCAÇÃO PARA TODOS, COMPENSANDO NA AÇÃO 5525  - CONSTRUÇÃO E REFORMAS DE ESCOLAS,  NO PROGRAMA 0135 - EDUCAÇÃO PARA TODOS, QUE TEM DOTAÇÃO INICIAL NA LOA DE </t>
    </r>
    <r>
      <rPr>
        <b/>
        <sz val="9"/>
        <color theme="1"/>
        <rFont val="Calibri"/>
        <family val="2"/>
        <scheme val="minor"/>
      </rPr>
      <t>R$ 23.526.702,00.</t>
    </r>
  </si>
  <si>
    <t>VEREADOR FABIANO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</si>
  <si>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IMPLANTAÇÃO DA ESCOLA DE TURISMO, NO PROGRAMA 0138 - NITERÓI DESTINO TURÍSTICO, COMPENSANDO NA AÇÃO 5072  - OPERACIONALIZAÇÃO DAS OBRAS E REFORMAS,  NO PROGRAMA 0010 - CIDADE URBANIZADA - QUE TEM DOTAÇÃO INICIAL NA LOA DE </t>
    </r>
    <r>
      <rPr>
        <b/>
        <sz val="9"/>
        <color theme="1"/>
        <rFont val="Calibri"/>
        <family val="2"/>
        <scheme val="minor"/>
      </rPr>
      <t>R$ 348.112.273,00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</si>
  <si>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INSTALAÇÃO DE BANHEIROS PÚBLICOS NAS PRINCIPAIS VIAS DA CIDADE, NO PROGRAMA 0010 - CIDADE URBANIZADA, COMPENSANDO NA AÇÃO 5072  - OPERACIONALIZAÇÃO DAS OBRAS E REFORMAS,  NO PROGRAMA 0010 - CIDADE URBANIZADA - QUE TEM DOTAÇÃO INICIAL NA LOA DE </t>
    </r>
    <r>
      <rPr>
        <b/>
        <sz val="9"/>
        <color theme="1"/>
        <rFont val="Calibri"/>
        <family val="2"/>
        <scheme val="minor"/>
      </rPr>
      <t>R$ 348.112.273,00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</si>
  <si>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INSTALAÇÃO DE TERMINAIS PARA VANS INTERMUNICIPAIS, NO PROGRAMA 0011 - MOBILIDADE URBANA, COMPENSANDO NA AÇÃO 5072  - OPERACIONALIZAÇÃO DAS OBRAS E REFORMAS,  NO PROGRAMA 0010 - CIDADE URBANIZADA - QUE TEM DOTAÇÃO INICIAL NA LOA DE </t>
    </r>
    <r>
      <rPr>
        <b/>
        <sz val="9"/>
        <color theme="1"/>
        <rFont val="Calibri"/>
        <family val="2"/>
        <scheme val="minor"/>
      </rPr>
      <t>R$ 348.112.273,00</t>
    </r>
  </si>
  <si>
    <t>138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</si>
  <si>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PROGRAMA DE HOSPEDAGEM PARA ANIMAIS RESGATADOS, NO PROGRAMA 0114 - PROTEÇÃO A FAUNA, COMPENSANDO NA AÇÃO 6332  - ESTUDOS E PROJETOS DE GESTÃO E INOVAÇÃO,  NO PROGRAMA 0147 - CIDADE VERDE E SUSTENTÁVEL - QUE TEM DOTAÇÃO INICIAL NA LOA DE </t>
    </r>
    <r>
      <rPr>
        <b/>
        <sz val="9"/>
        <color theme="1"/>
        <rFont val="Calibri"/>
        <family val="2"/>
        <scheme val="minor"/>
      </rPr>
      <t>R$ 1.330.000,00</t>
    </r>
  </si>
  <si>
    <t>ESTUDOS E PROJETOS DE GESTÃO E INOVAÇÃO</t>
  </si>
  <si>
    <t>VER.DANIEL MARQUES</t>
  </si>
  <si>
    <r>
      <rPr>
        <b/>
        <sz val="9"/>
        <color theme="1"/>
        <rFont val="Calibri"/>
        <family val="2"/>
        <scheme val="minor"/>
      </rPr>
      <t>AUMENTA O VALOR DA AÇÃO 5000 -</t>
    </r>
    <r>
      <rPr>
        <sz val="9"/>
        <color theme="1"/>
        <rFont val="Calibri"/>
        <family val="2"/>
        <scheme val="minor"/>
      </rPr>
      <t xml:space="preserve"> EXPANSÃO DO APROVA JOVEM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R$ 1.550.000,00  - NO PROGRAMA 0135 - EDUCAÇÃO PARA TODOS,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</si>
  <si>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AUMENTA O VALOR DA AÇÃO 6015 -</t>
    </r>
    <r>
      <rPr>
        <sz val="9"/>
        <color theme="1"/>
        <rFont val="Calibri"/>
        <family val="2"/>
        <scheme val="minor"/>
      </rPr>
      <t xml:space="preserve"> MANUTENÇÃO DO BANCO DE OPORTUNIDADES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R$ 20.000,00  - NO PROGRAMA 0150 - GESTÃO PÚBLICA TRANSPARENTE E PARTICIPATIVA,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</si>
  <si>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t>0150</t>
  </si>
  <si>
    <r>
      <rPr>
        <b/>
        <sz val="9"/>
        <color theme="1"/>
        <rFont val="Calibri"/>
        <family val="2"/>
        <scheme val="minor"/>
      </rPr>
      <t>AUMENTA O VALOR DA AÇÃO 6021 -</t>
    </r>
    <r>
      <rPr>
        <sz val="9"/>
        <color theme="1"/>
        <rFont val="Calibri"/>
        <family val="2"/>
        <scheme val="minor"/>
      </rPr>
      <t xml:space="preserve"> EXECUÇÃO DO PROJETO ORÇAMENTO PARTICIPATIVO DA JVENTUDE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R$ 780.000,00  - NO PROGRAMA 0150 - GESTÃO PÚBLICA TRANSPARENTE E PARTICIPATIVA, COMPENSANDO NA AÇÃO 956  - RESERVA DE CONTINGÊNCIA, NO PROGRAMA 0900 - OPERAÇÕES ESPECIAIS 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</si>
  <si>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EDIÇÃO DO LIVRO COMEMORATIVO AOS 450 ANOS - NITERÓI LIVRO , NO PROGRAMA 0136 - CULTURA É UM DIREIRO,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</si>
  <si>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MANUTENÇÃO DO APLICATIVO E AQUISIÇÃO DE NOVOS LIVROS - NITERÓI LIVRO , NO PROGRAMA 0136 - CULTURA É UM DIREIRO,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</si>
  <si>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EDIÇÃO E IMPRESSÃO DE LIVROS COMEMORATIVOS - NITERÓI LIVRO , NO PROGRAMA 0136 - CULTURA É UM DIREIRO,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</si>
  <si>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R$ 1.500.000,00  - REALIZAÇÃO DO FESTIVAL MAR AZUL , NO PROGRAMA 0136 - CULTURA É UM DIREIRO,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</si>
  <si>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t>VEREADOR JHONATAN ANJOS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</si>
  <si>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CONSTRUÇÃO DE CONSELHOS TUTELARES  , NO PROGRAMA 0140 - JUSTIÇA CIDADANIA E ASSESSIBILIDADE, COMPENSANDO NA AÇÃO 956  - RESERVA DE CONTINGÊNCIA ,  NO PROGRAMA 0900 - OPERAÇÕES ESPECIAIS.</t>
    </r>
  </si>
  <si>
    <t>0145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</si>
  <si>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R$ 820.000,00  - REALIZAÇÃO DO PROCESSO DE ESCOLHA DO CONSELHO TUTELAR  , NO PROGRAMA 0145 - APOIO ADMINISTRATIVO, COMPENSANDO NA AÇÃO 6231  - REALIZAÇÃO DO PROCESSO DE ESCOLHA DO CONSELHO TUTELAR ,  NO PROGRAMA 0145 - APOIO ADMINISTRATIVO.(</t>
    </r>
    <r>
      <rPr>
        <b/>
        <sz val="9"/>
        <color theme="1"/>
        <rFont val="Calibri"/>
        <family val="2"/>
        <scheme val="minor"/>
      </rPr>
      <t>NO FUNDO DE SAÚDE</t>
    </r>
    <r>
      <rPr>
        <sz val="9"/>
        <color theme="1"/>
        <rFont val="Calibri"/>
        <family val="2"/>
        <scheme val="minor"/>
      </rPr>
      <t>)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</si>
  <si>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R$ 290.880,00  - PROTEÇÃO PARA CRIANÇAS E ADOLESCENTES (GUARDA SUBSIDIADA PROVISÓRIA)  , NO PROGRAMA 0027 - PROTEÇÃO SOCIAL ESPECIAL DE ALTA COMPLEXIDADE, COMPENSANDO NA AÇÃO 956 RESERVA DE CONTINGÊNCIA 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</si>
  <si>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R$ 133.000,00  - MANUTENÇÃO DOS CONSELHOS TUTELARES , NO PROGRAMA 0140 - JUSTIÇA CIDADANIA E ASSESSIBILIDADE, COMPENSANDO NA AÇÃO 956 RESERVA DE CONTINGÊNCIA 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</si>
  <si>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R$ 70.000,00  - CRIAÇÃO E MANUTENÇÃO DE PROGRAMA DE ATENÇÃO E AJUDA AOS FAMILIÁRES DE PESSOAS DESAPARECIDAS  , NO PROGRAMA 0027 - PROTEÇÃO SOCIAL ESPECIAL DE ALTA COMPLEXIDADE, COMPENSANDO NA AÇÃO 6129 REALIZAÇÃO DE CAPACITAÇÃO E FORMAÇÃO DA GUARDA CIVIL MUNICIPAL  ,  NO PROGRAMA 0131 - NITERÓI MAIS SEGURA.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</si>
  <si>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R$ 70.000,00  - OBRA DE ASSESSIBILIDADE NA ESCOLA MUNICIPAL MARIA FELISBERTA BATISTA TRINDADE , NO PROGRAMA 0135 - EDUCAÇÃO PARA TODOS, COMPENSANDO NA AÇÃO 5525 CONSTRUÇÃO E REFORMAS DE ESCOLAS ,  NO PROGRAMA 0135 - EDUCAÇÃO PARA TODOS.</t>
    </r>
  </si>
  <si>
    <t>0145 - APOIO ADMINISTRATIVO</t>
  </si>
  <si>
    <t>REALIZAÇÃO DO PROCESSO DE ESCOLHA DO CONSELHO TUTELAR</t>
  </si>
  <si>
    <t>CRIAÇÃO E MAN. PROG. DE ATENÇÃO AJUDA AOS FAMILIÁRES DE PESSOAS DESAPARECIDAS</t>
  </si>
  <si>
    <r>
      <rPr>
        <b/>
        <sz val="9"/>
        <color theme="1"/>
        <rFont val="Calibri"/>
        <family val="2"/>
        <scheme val="minor"/>
      </rPr>
      <t xml:space="preserve">AUMENTA O VALOR DA AÇÃO 4022 - CONCESSÃO DE GRATUIDADE A ESTUDANTES DA REDE MUNICIPAL </t>
    </r>
    <r>
      <rPr>
        <sz val="9"/>
        <color theme="1"/>
        <rFont val="Calibri"/>
        <family val="2"/>
        <scheme val="minor"/>
      </rPr>
      <t xml:space="preserve"> EM  R$ 2.996.760,00  - NO PROGRAMA 0135 - EDUCAÇÃO PARA TODOS, COMPENSANDO NA AÇÃO 956  - RESERVA DE CONTINGÊNCIA, NO PROGRAMA 0900 - OPERAÇÕES ESPECIAIS. 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</si>
  <si>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CLIMATIZAÇÃO DA ESCOLA MUNICIPAL MARIA FELISBERTA BATISTA TRINDADE , NO PROGRAMA 0135 - EDUCAÇÃO PARA TODOS, COMPENSANDO NA AÇÃO 4070 MANUTENÇÃO E MELHORIAS DA REDE ESCOLAR ,  NO PROGRAMA 0135 - EDUCAÇÃO PARA TODOS.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</si>
  <si>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COMPRA DE COMPUTADORES PARA A SALA DE INFORMÁTICA DA ESCOLA MUNICIPAL MARIA FELISBERTA BATISTA TRINDADE , NO PROGRAMA 0135 - EDUCAÇÃO PARA TODOS, COMPENSANDO NA AÇÃO 4070 MANUTENÇÃO E MELHORIAS DA REDE ESCOLAR ,  NO PROGRAMA 0135 - EDUCAÇÃO PARA TODOS.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</si>
  <si>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 IMPLEMENTAÇÃO DE PROJETO DE REFORÇO ESCOLAR NA REDE , NO PROGRAMA 0135 - EDUCAÇÃO PARA TODOS,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</si>
  <si>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CONSTRUÇÃO DE UMA NOVA SEDE PARA A UMEI VICE PREFEITO LUIZ EDUARDO TRAVASSOS, NO PROGRAMA 0135 - EDUCAÇÃO PARA TODOS, COMPENSANDO NA AÇÃO 5525  - CONSTRUÇÃO E REFORMAS DE ESCOLAS,  NO PROGRAMA 0135 - EDUCAÇÃO PARA TODOS.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</si>
  <si>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TRANSFORMAR O NÚCLEO AVANÇADO DE EDUCAÇÃO INFANTIL DA VILA IPIRANGA EM UNIDADE MUNICIPAL DE EDUCAÇÃO INFANTIL , NO PROGRAMA 0135 - EDUCAÇÃO PARA TODOS, COMPENSANDO NA AÇÃO  -  4070 MANUTENÇÃO E MELHORIAS DA REDE ESCOLAR - NO PROGRAMA 0135 - EDUCAÇÃO PARA TODOS.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</si>
  <si>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R$ 50.000,00  - REALIZAÇÃO DA SEMANA MUNICIPAL DE DEFESA DOS DIREITOS DA CRIANÇA E DO ADOLESCENTE, NO PROGRAMA 0140 - JUSTIÇA, CIDADANIE E ACESSIBILIDADE, COMPENSANDO NA AÇÃO 3420  - PDPA - PROGRAMA DE DESENVOLVIMENTO DE PROJETOS APLICADOS,  NO PROGRAMA 0149 - GESTÃO PÚBLICA INOVADORA. </t>
    </r>
  </si>
  <si>
    <t>ELABORAÇÃO DO PLANO DE ADAPTAÇÃO, MITIGAÇÃO E RESILIÊNCIA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</si>
  <si>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R$ 120.000,00  - CONSTRUÇÃO DE ROTA CAMINHÁVEL NO FONSECA, NO PROGRAMA 0147 - CIDADE VERDE E SUSTENTÁVEL, COMPENSANDO NA AÇÃO 6104  - MANUTENÇÃO DE ARBORIZAÇÃO DE PRAÇAS E RUAS,  NO PROGRAMA 0147 - CIDADE VERDE E SUSTENTÁVEL. 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</si>
  <si>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R$ 350.000,00  - AQUISIÇÃO DE UTILITÁRIO PARA A SECRETARIA MUNICIPAL DE ACESSIBILIDADE , NO PROGRAMA 0140 - DIREITOS DA CIDADANIA,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</si>
  <si>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R$ 50.000,00  - CONSTRUÇÃO DE PARCÃO NO PARQUE DAS ÁGUAS , NO PROGRAMA 0138 - NITERÓI DESTINO TURÍSTICO, COMPENSANDO NA AÇÃO 4011  - CONSERVAÇÃO E RECUPERAÇÃO DE LOGRADOUROS PÚBLICOS ,  NO PROGRAMA 0010 - CIDADE URBANIZADA.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</si>
  <si>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R$ 600.000,00  - REALIZAÇÃO DE OBRA PARA ADEQUAÇÃO DE LOGRADOURO PARA CRIAÇÃO DO POLO GASTRONÔMICO DO BAIRRO CHIC , NO PROGRAMA 0010 - CIDADE URBANIZADA, COMPENSANDO NA AÇÃO 4011  - CONSERVAÇÃO E RECUPERAÇÃO DE LOGRADOUROS PÚBLICOS ,  NO PROGRAMA 0010 - CIDADE URBANIZADA.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</si>
  <si>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AQUISIÇÃO DE PIANO PARA O TEATRO MUNICIPAL DE NITERÓI , NO PROGRAMA 0136 - CULTURA É UM DIREITO,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</si>
  <si>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R$ 50.000,00  - IMPLEMENTAÇÃO DA HORTA COMUNITÁRIA NO CAVALÃO , NO PROGRAMA 0147 - CIDADE VERDE,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</si>
  <si>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 AQUISIÇÃO DE MAQUINÁRIO PARA IMPRESSÃO EM BRAILLE E TINTA COM FONTE E AMPLIADA EM ALTO RELEVO , NO PROGRAMA 0140 - JUSTIÇA CIDADANIA A ACESSIBILIDADE,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</si>
  <si>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AUMENTA O VALOR DA AÇÃO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4148</t>
    </r>
    <r>
      <rPr>
        <sz val="9"/>
        <color theme="1"/>
        <rFont val="Calibri"/>
        <family val="2"/>
        <scheme val="minor"/>
      </rPr>
      <t xml:space="preserve"> - MANUTENÇÃO DA CENTRAL DE LIBRAS NO VALOR DE  R$ 160.000,00, NO PROGRAMA 0140 - JUSTIÇA CIDADANIA A ACESSIBILIDADE, COMPENSANDO NA AÇÃO 956 - RESERVA DE CONTINGÊNCIA ,  NO PROGRAMA 0900 - OPERAÇÕES ESPECIAIS.</t>
    </r>
  </si>
  <si>
    <t>150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</si>
  <si>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REALIZAÇÃO E APLICAÇÃO DE ORÇAMENTO PARTICIPATIVO NA INFÂNCIA  , NO PROGRAMA 0150 - GESTÃO PÚBLICA TRANSPARENTE E PARTICIPATIVA,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</si>
  <si>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AUMENTA O VALOR DA AÇÃO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6194</t>
    </r>
    <r>
      <rPr>
        <sz val="9"/>
        <color theme="1"/>
        <rFont val="Calibri"/>
        <family val="2"/>
        <scheme val="minor"/>
      </rPr>
      <t xml:space="preserve"> - MANUTENÇÃO DOS PROJETOS ARTÍSTICOS E CULTURAIS, NO VALOR DE  R$ 188.222,00, NO PROGRAMA 0136 - CULTURA É UM DIREITO,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</si>
  <si>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FESTIVAL NITERÓI LIVROS , NO PROGRAMA 0136 - CULTURA É UM DIREITO,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</si>
  <si>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REFORMA DO CAPS DA ALAMEDA , NO PROGRAMA 0133 - ATENÇÃO À SAÚDE, COMPENSANDO NA AÇÃO 5068  - MODERNIZAÇÃO DA REDE DE ATENÇÃO BÁSICA E DE SERVIÇOS DE SAÚDE ,  NO PROGRAMA 0133 - ATENÇÃO À SAÚDE.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</si>
  <si>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CAMPEONATO MUNICIPAL DE BANDAS E FANFARRAS , NO PROGRAMA 0136 - CULTURA É UM DIREITO, COMPENSANDO NA AÇÃO 4187  - REALIZAÇÃO DE ATIVIDADES E EVENTOS,  NO PROGRAMA 0136 - CULTURA É UM DIREITO.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</si>
  <si>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ADAPTAÇÃO DE PRÉDIOS PÚBLICOS PARA CAPTAÇÃO E REUSO DE ÁGUA , NO PROGRAMA 0010 - CIDADE URBANIZADA,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</si>
  <si>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IMPLANTAÇÃO DO PROGRAMA DE DOAÇÃO DE REMÉDIOS VETERINÁRIOS , NO PROGRAMA 0114 - PROTEÇÃO A FAUNA, COMPENSANDO NA AÇÃO 956 - RESERVA DE CONTINGÊNCIA 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</si>
  <si>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REALIZAÇÃO DO PROJETO PILOTO DE ARTES CÊNICAS  , NO PROGRAMA 0136 - CULTURA É UM DIREITO,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</si>
  <si>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AUMENTA O VALOR DA  AÇÃO</t>
    </r>
    <r>
      <rPr>
        <sz val="9"/>
        <color theme="1"/>
        <rFont val="Calibri"/>
        <family val="2"/>
        <scheme val="minor"/>
      </rPr>
      <t xml:space="preserve">  3074 - REFLORESTAMENTO DE ENCOSTAS E ÁREAS ESTRATÉGICAS NO VALOR DE  R$ 200.000,00 - COMPENSANDO NA AÇÃO 5082  - ELABORAÇÃO DO PLANO DE ADAPTAÇÃO, MITIGAÇÃO E RESILIÊNCIA, NO PROGRAMA 0147 - CIDADE VERDE E SUSTENTÁVEL.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</si>
  <si>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R$ 22.000,00  - REALIZAÇÃO DE CAPACITAÇÃO DOS GUARDAS AMBIENTAIS, NO PROGRAMA 0114 - PROTEÇÃO A FAUNA, COMPENSANDO NA AÇÃO 6599  - REALIZAÇÃO DE EVENTOS DE PROTEÇÃO ANIMAL, NO PROGRAMA 0114 - PROTEÇÃO A FAUNA.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</si>
  <si>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R$ 72.000,00  - IMPLEMENTAÇÃO DE CALÇADAS ACESSÍVEIS , NO PROGRAMA 0011 - MOBILIDADE URBANA, COMPENSANDO NA AÇÃO 956 - RESERVA DE CONTINGÊNCIA ,  NO PROGRAMA 0900 - OPERAÇÕES ESPECIAIS.</t>
    </r>
  </si>
  <si>
    <t>0149 - GESTÃO PÚBLICA INOVADORA</t>
  </si>
  <si>
    <t>0133 - ATENÇÃO À SAÚDE</t>
  </si>
  <si>
    <t>0114 - PROTEÇÃO A FAUNA</t>
  </si>
  <si>
    <t>PROTEÇÃO A FAUNA</t>
  </si>
  <si>
    <t>REALIZAÇÃO DE ATIVIDADES E EVENTOS</t>
  </si>
  <si>
    <t>MODERNIZAÇÃO DA REDE DE ATENÇÃO BÁSICA E DE SERVIÇOS</t>
  </si>
  <si>
    <t>MANUTENÇÃO E MELHORIA DA REDE ESCOLAR</t>
  </si>
  <si>
    <t>PDPA - PROGRAMA DE DESENVOLVIMENTO DE PROJETOS APLICADOS</t>
  </si>
  <si>
    <t>FMCA</t>
  </si>
  <si>
    <t>NÃO INF.</t>
  </si>
  <si>
    <t>N.INF</t>
  </si>
  <si>
    <t>VEREADOR DOUGLAS GOMES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</si>
  <si>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R$ 15.000.000,00  - CONSTRUÇÃO DE UNIDADE MUNICIPAL DE EDUCAÇÃO INFANTIL -UMEI- NO BAIRRO DE TENENTE JARDIM , NO PROGRAMA 0135 - EDUCAÇÃO PARA TODOS, COMPENSANDO NA AÇÃO 5525 - CONSTRUÇÃO E REFORMAS DE ESCOLAS ,  NO PROGRAMA 0010 - CIDADE URBANIZADA.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</si>
  <si>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R$ 30.000.000,00  - CRIAÇÃO DA CLÍNICA - ESCOLA DO AUTISTA  , NO PROGRAMA 0135 - EDUCAÇÃO PARA TODOS, COMPENSANDO NA AÇÃO 956  - RESERVA DE CONTINGÊNCIA ,  NO PROGRAMA 0900 - OPERAÇÕES ESPECIAIS  - QUE TEM DOTAÇÃO INICIAL NA LOA DE </t>
    </r>
    <r>
      <rPr>
        <b/>
        <sz val="9"/>
        <color theme="1"/>
        <rFont val="Calibri"/>
        <family val="2"/>
        <scheme val="minor"/>
      </rPr>
      <t>R$  79.476.691,91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</si>
  <si>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R$ 10.000.000,00  - CRIAÇÃO DA CASA DO AUTISTA  , NO PROGRAMA 0135 - EDUCAÇÃO PARA TODOS, COMPENSANDO NA AÇÃO 6067  - REALIZAÇÃO DAS GRANDES FESTIVIDADES E EVENTOS DA CIDADE ,  NO PROGRAMA 0138 - NITERÓI DESTINO TURÍSTICO  - QUE TEM DOTAÇÃO INICIAL NA LOA DE </t>
    </r>
    <r>
      <rPr>
        <b/>
        <sz val="9"/>
        <color theme="1"/>
        <rFont val="Calibri"/>
        <family val="2"/>
        <scheme val="minor"/>
      </rPr>
      <t>R$  28.706.881,00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</si>
  <si>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R$ 70.000,00  - OPERACIONALIZAÇÃO DO PROGRAMA DE ASSISTÊNCIA AOS AGENTES DE SEGURANÇA VITIMADOS E FAMILIÁRES  , NO PROGRAMA 0131 - NITERÓI MAIS SEGURA, COMPENSANDO NA AÇÃO 6250  - REALIZAÇÃO DA SEMANA DE DIVERSIDADE ,  NO PROGRAMA 0140 - JUSTIÇA E CIDADANIA. </t>
    </r>
  </si>
  <si>
    <r>
      <rPr>
        <b/>
        <sz val="9"/>
        <color theme="1"/>
        <rFont val="Calibri"/>
        <family val="2"/>
        <scheme val="minor"/>
      </rPr>
      <t>AUMENTA O VALOR DA AÇÃO 6597 -</t>
    </r>
    <r>
      <rPr>
        <sz val="9"/>
        <color theme="1"/>
        <rFont val="Calibri"/>
        <family val="2"/>
        <scheme val="minor"/>
      </rPr>
      <t xml:space="preserve"> IMPLANTAÇÃO DO PROGRAMA VETERINÁRIO MUNICIPAL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R$ 750.000,00  - NO PROGRAMA 0114 - PROTEÇÃO A FAUNA, COMPENSANDO NA AÇÃO 4907  - OPERACIONALIZAÇÃO DA PUBLICIDADE INSTITUCIONAL , NO PROGRAMA 0145 - APOIO ADMINISTRATIVO, NA SECRETARIA EXECUTIVA.</t>
    </r>
  </si>
  <si>
    <r>
      <rPr>
        <b/>
        <sz val="9"/>
        <color theme="1"/>
        <rFont val="Calibri"/>
        <family val="2"/>
        <scheme val="minor"/>
      </rPr>
      <t>AUMENTA O VALOR DA AÇÃO 6597 -</t>
    </r>
    <r>
      <rPr>
        <sz val="9"/>
        <color theme="1"/>
        <rFont val="Calibri"/>
        <family val="2"/>
        <scheme val="minor"/>
      </rPr>
      <t xml:space="preserve"> IMPLANTAÇÃO DO PROGRAMA VETERINÁRIO MUNICIPAL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R$ 750.000,00  - NO PROGRAMA 0114 - PROTEÇÃO A FAUNA, COMPENSANDO NA AÇÃO 8019  - FUNDO DE EQUALIZAÇÃO DA RECEITA , NO PROGRAMA 0900 - OPERAÇÃOES ESPECIAIS.</t>
    </r>
  </si>
  <si>
    <r>
      <rPr>
        <b/>
        <sz val="9"/>
        <color theme="1"/>
        <rFont val="Calibri"/>
        <family val="2"/>
        <scheme val="minor"/>
      </rPr>
      <t>AUMENTA O VALOR DA AÇÃO 6597 -</t>
    </r>
    <r>
      <rPr>
        <sz val="9"/>
        <color theme="1"/>
        <rFont val="Calibri"/>
        <family val="2"/>
        <scheme val="minor"/>
      </rPr>
      <t xml:space="preserve"> IMPLANTAÇÃO DO PROGRAMA VETERINÁRIO MUNICIPAL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R$ 750.000,00  - NO PROGRAMA 0114 - PROTEÇÃO A FAUNA, COMPENSANDO NA AÇÃO 0956  - RESERVA DE CONTINGÊNCIA  ,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</si>
  <si>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REALIZAÇÃO DE CONCURSOS DE BANDA , NO PROGRAMA 0138 - NITERÓI DESTINO TURÍSTICO,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</si>
  <si>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REFORMA DO HOSPITAL PSIQUIÁTRICO DE JURUJUBA  , NO PROGRAMA 0133 - ATENÇÃO À SAÚDE,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</si>
  <si>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R$ 50.000,00  - REALIZAÇÃO DE EVENTOS DE BOXE  , NO PROGRAMA 0137 - CIDADE DO ESPORTE, COMPENSANDO NA AÇÃO 6053 MANUTENÇÃO DO PROJETO NITERÓI ESPORTE E CIDADANIA ,  NO PROGRAMA 0137 - CIDADE DO ESPORTE.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</si>
  <si>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R$ 30.000,00  - REALIZAÇÃO DE EVENTOS DA LUTA OLÍMPICA TAEKWONDO  , NO PROGRAMA 0137 - CIDADE DO ESPORTE, COMPENSANDO NA AÇÃO 6053 MANUTENÇÃO DO PROJETO NITERÓI ESPORTE E CIDADANIA ,  NO PROGRAMA 0137 - CIDADE DO ESPORTE.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</si>
  <si>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IMPLANTAÇÃO E GESTÃO DAS UNIDADES DE CONSERVAÇÃO  , NO PROGRAMA 0147 - CIDADE VERDE E SUSTENTÁVEL, COMPENSANDO NA AÇÃO 5082  ELABORAÇÃO DO PLANO DE ADAPTAÇÃO, MITIGAÇÃO E RESILIÊNCIA,  NO PROGRAMA 0147 - CIDADE VERDE E SUSTENTÁVEL.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</si>
  <si>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-IMPLANTAÇÃO E MANUTENÇÃO DO PROGRAMA "PROJETO ÁGUAS ESCONDIDAS" , NO PROGRAMA 0147 - CIDADE VERDE E SUSTENTÁVEL, COMPENSANDO NA AÇÃO 956 - RESERVA DE CONTINGÊNCIA ,  NO PROGRAMA 0900 - OPERAÇÕES ESPECIAIS</t>
    </r>
  </si>
  <si>
    <t>ACRESCENTA NOVA AÇÃO NO VALOR DE  R$ 30.000,00  -OPERAÇÃO E MANUTENÇÃO DE PISTAS, TRILHAS E CAMINHOS DAS UNIDADES DE CONSERVAÇÃO E ÁREAS DE PROTEÇÃO PERMANENTE  NO PROGRAMA 0147 CIDADE VERDE E SUSTENTÁVEL - COMPENSANDO NA AÇÃO 5082  - ELABORAÇÃO DO PLANO DE ADAPTAÇÃO, MITIGAÇÃO E RESILIÊNCIA, NO PROGRAMA 0147 - CIDADE VERDE E SUSTENTÁVEL.</t>
  </si>
  <si>
    <t>ACRESCENTA NOVA AÇÃO NO VALOR DE  R$ 30.000,00  -OPERAÇÃO E MANUTENÇÃO DE PISTAS, TRILHAS E CAMINHOS DOS PARQUES MUNICIPAIS NATURAIS USADOS MPOR CICLISTAS  NO PROGRAMA 0147 CIDADE VERDE E SUSTENTÁVEL - COMPENSANDO NA AÇÃO 5082  - ELABORAÇÃO DO PLANO DE ADAPTAÇÃO, MITIGAÇÃO E RESILIÊNCIA, NO PROGRAMA 0147 - CIDADE VERDE E SUSTENTÁVEL.</t>
  </si>
  <si>
    <t>VEREADOR LEONARDO GIORDANO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</si>
  <si>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R$ 1.500.000,00  -  REFORÇAR OS EDUCATIVOS DOS EQUIPAMENTOS MUNICIPAIS DE CULTURA PARA VISITAÇÃO,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</si>
  <si>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APOIAR A BANDA DA APAE,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</si>
  <si>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APOIO A À COMPANHIA DE BALLET DE NITERÓI,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</si>
  <si>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APOIO A PROJETOS DE PROMOÇÃO DA CIDADE COMO POLO DE CRIAÇÃO E CONSUMO DE JOGOS ELETRÔNICOS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</si>
  <si>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R$ 135.000,00  -  CAMPANHAS EDUCATIVAS VISANDO FORTALECER O SETOR AUDIOVISUAL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</si>
  <si>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R$ 4.000.000,00  -  CRIAR EDITAL DE FOMENTO DIRETO A CULTURA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</si>
  <si>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 CRIAR OFICINAS CULTURAIS NAS COMUNIDADES DE NITERÓI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</si>
  <si>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  CUSTEAR CURSOS, SEMINÁRIOS E CAPACITAÇÕES AOS ARTESÃOS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</si>
  <si>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AUMENTA O VALOR DA AÇÃO 6290 - MANUTENÇÃO DO PROGRAMA CRIANÇA NA CHECHE</t>
    </r>
    <r>
      <rPr>
        <sz val="9"/>
        <color theme="1"/>
        <rFont val="Calibri"/>
        <family val="2"/>
        <scheme val="minor"/>
      </rPr>
      <t xml:space="preserve"> EM  R$ 3.528.544,48  - NO PROGRAMA 0135 - EDUCAÇÃO PARA TODOS, COMPENSANDO NA AÇÃO 4066  - MANUTENÇÃO E DESENVOLVIMENTO DO ENSINO INFANTIL, NO PROGRAMA 0135 - EDUCAÇÃO PARA TODOS. 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</si>
  <si>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IMPLANTAÇÃO DO PROGRAMA LIGADO NA REDE, NO PROGRAMA 0147 - CIDADE VERDE E SUSTENTÁVEL, COMPENSANDO NO FUNDO MUNICIPAL DE CONSERVAÇÃO MUNICIPAL.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</si>
  <si>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CENSO DE IDENTIFICAÇÃO E LEVANTAMENTO DE FAUNA E FLORA DAS UNIDADES DE CONSERVAÇÃO, NO PROGRAMA 0114 - PROTEÇÃO A FAUNA, COMPENSANDO NO FUNDO MUNICIPAL DE CONSERVAÇÃO AMBIENTAL.</t>
    </r>
  </si>
  <si>
    <r>
      <rPr>
        <b/>
        <sz val="9"/>
        <color theme="1"/>
        <rFont val="Calibri"/>
        <family val="2"/>
        <scheme val="minor"/>
      </rPr>
      <t>AUMENTA O VALOR DA AÇÃO 6597 -</t>
    </r>
    <r>
      <rPr>
        <sz val="9"/>
        <color theme="1"/>
        <rFont val="Calibri"/>
        <family val="2"/>
        <scheme val="minor"/>
      </rPr>
      <t xml:space="preserve"> IMPLANTAÇÃO DO PROGRAMA VETERINÁRIO MUNICIPAL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R$ 750.000,00  - NO PROGRAMA 0114 - PROTEÇÃO A FAUNA, COMPENSANDO NO FUNDO MUNICIPAL DE CONSERVAÇÃO AMBIENTAL.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</si>
  <si>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DE CENTRO DE TRIAFEM E REABILITAÇÃO DA FAUNA SILVESTRE, NO PROGRAMA 0114 - PROTEÇÃO A FAUNA, COMPENSANDO NO FUNDO MUNICIPAL DE CONSERVAÇÃO AMBIENTAL.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</si>
  <si>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 DIA DA CAPOEIRA, NO PROGRAMA 0136 - CULTURA É UM DIREITO, COMPENSANDO NA AÇÃO 6067 - REALIZAÇÃO DAS GRANDES FESTIVIDADES E EVENTOS DA CIDADE,  NO PROGRAMA 0138 - NITERÓI DESTINO TURÍSTICO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</si>
  <si>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 FINANCIAR A REALIZAÇÃO DAS FEIRAS DE ARTESANATO DE NITERÓI 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</si>
  <si>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R$ 162.571,00  - OPERACIONALIZAÇÃO E QUALIFICAÇÃO DO PROGRAMA DE SAÚDE DO IDOSO , NO PROGRAMA 0133 - ATENÇÃO À SAÚDE,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</si>
  <si>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R$ 30.000,00  - CAPACITAÇÃO E QUALIFICAÇÃO DOS GUARDAS AMBIENTAIS - FAUNA SILVESTRE , NO PROGRAMA 0114 - PROTEÇÃO A FAUNA,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</si>
  <si>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R$ 495.000,00  -  IMPLANTAÇÃO DE OFICINAS DE CAPACITAÇÃO EM AUDIOVISUAL, EM ZONAS DE ESPECIAL INTERESSE SOCIAL (ZEIS),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</si>
  <si>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R$ 30.000,00  - CAPACITAÇÃO E QUALIFICAÇÃO DOS GUARDAS AMBIENTAIS - ANIMAIS DOMÉSTICOS , NO PROGRAMA 0114 - PROTEÇÃO A FAUNA, COMPENSANDO NA AÇÃO 956 - RESERVA DE CONTINGÊNCIA ,  NO PROGRAMA 0900 - OPERAÇÕES ESPECIAIS</t>
    </r>
  </si>
  <si>
    <t>VEREADOR PROFESSOR TÚLIO</t>
  </si>
  <si>
    <t>NÃO INF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</si>
  <si>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 CRIAÇÃO DO CENTRO DA CULTURA NEGRA CLAUDINO JOSÉ DA SILVA, NO PROGRAMA 0136 - CULTURA É UM DIREITO,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</si>
  <si>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 IMPLEMENTAÇÃO DE POLÍTICAS PÚBLICAS DE VALORIZAÇÃO DA CULTURA DA ZONA NORTE,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</si>
  <si>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 IMPLEMENTAÇÃO DE POLÍTICAS PÚBLICAS DE VALORIZAÇÃO DA CULTURA DA REGIÃO OCEÂNICA,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</si>
  <si>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 IMPLEMENTAÇÃO DE POLÍTICAS PÚBLICAS DE VALORIZAÇÃO DA CULTURA DA REGIÃO DE PENDOTIBA,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</si>
  <si>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AQUISIÇÃO DE CÂMERAS PARA MONITORAMENTO DO SISTEMA LAGUNAR , NO PROGRAMA 0131 - NITERÓI MAIS SEGURA, COMPENSANDO NA AÇÃO 4035 - GESTÃO DAS CÂMARAS DE SEGURANÇA PÚBLICA ,  NO PROGRAMA 0131 - NITERÓI MAIS SEGURA.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</si>
  <si>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REALIZAR A CRIAÇÃO DA CARAVANA CULTURAL DAS COMUNIDADES,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</si>
  <si>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R$ 7.000.000,00  -  IMPLANTAÇÃO DE ADICIONAL POR PERICULOSIDADE PARA OS AUXILIARES DE PORTARIA DA FUNDAÇÃO MUNICIPAL DE EDUCAÇÃO, NO PROGRAMA 0135 - 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</si>
  <si>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APOIO AOS VEÍCULOS DE COMUNICAÇÃO COMUNITÁRIOS, ALTERNATIVOS E POPULARES (RÁDIOS, TVS, JORNAIS E SITES COMUNITÁRIOS E POPULARES), NO PROGRAMA 0135 - 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</si>
  <si>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R$ 5.000.000,00  - IMPLEMENTAÇÃO DO PASSE LIVRE NO TRANSPORTE PÚBLICO MUNICIPAL PARA OS ESTUDANTES DE CURSINHOS COMUNITÁRIOS, DE CURSOS TÉCNICOS  E DE CURSINHOS PRÉ-VESTIBULAR, BEM COMO PARA OS ESTUDANTES UNIVERSITÁRIOS , NO PROGRAMA 0135 - 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</si>
  <si>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REALIZAR A FEIRA DE AMBULANTES , NO PROGRAMA 0136 - CULTURA É UM DIREITO, COMPENSANDO NA AÇÃO 6067  - REALIZAÇÃO DAS GRANDES FESTIVIDADES E EVENTOS DA CIDADE ,  NO PROGRAMA 0138 - NITERÓI DESTINO TURÍSTICO.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</si>
  <si>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E MANUTENÇÃO DE ALOJAMENTO PARA ANIMAIS VÍTIMAS DE MAUS-TRATOS (CANINOS E FELINOS) , NO PROGRAMA 0114 - PROTEÇÃO A FAUNA, COMPENSANDO NA AÇÃO 4907 - OPERACIONALIZAÇÃO DA PUBLICIDADE INSTITUCIONAL,  NO PROGRAMA 0145 - APOIO ADMINISTRATIVO, NA SECRETARIA EXECUTIVA.</t>
    </r>
  </si>
  <si>
    <t>MANUTENÇÃO DE ARBORIZAÇÃO DE PRAÇAS E RUAS</t>
  </si>
  <si>
    <t>0140 - JUSTIÇA, CIDADANIA E ACESSIBIL.</t>
  </si>
  <si>
    <t>REALIZAÇÃO DA SEMANA DA DIVERSIDADE</t>
  </si>
  <si>
    <t>0145 - APOIO ADMINISTRATIVO-SEXEC</t>
  </si>
  <si>
    <t>FUNDO DE EQUALIZAÇÃO DA RECEITA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</si>
  <si>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 REALIZAR ATIVIDADES CULTURAIS DO DIA DAS CRIANÇAS NAS COMUNIDADES DE NITERÓI,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</si>
  <si>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E MANUTENÇÃO DE ALOJAMENTO PARA ANIMAIS VÍTIMAS DE MAUS-TRATOS (CANINOS E FELINOS) , NO PROGRAMA 0114 - PROTEÇÃO A FAUNA, COMPENSANDO NA AÇÃO 8019  - FUNDO DE EQUALIZAÇÃO DA RECEITA , NO PROGRAMA 0900 - OPERAÇÃOES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</si>
  <si>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E MANUTENÇÃO DE ALOJAMENTO PARA ANIMAIS VÍTIMAS DE MAUS-TRATOS (CANINOS E FELINOS) , NO PROGRAMA 0114 - PROTEÇÃO A FAUNA, COMPENSANDO NA AÇÃO 0965  - FUNDO DE EQUALIZAÇÃO DA RECEITA , NO PROGRAMA 0900 - OPERAÇÃOES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</si>
  <si>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REALIZAR COMPRA DE INSTRUMENTOS PARA A BANDA SANTA CECÍLIA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</si>
  <si>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REALIZAR ENCONTRO NACIONAL DE RPG EM NITERÓI , NO PROGRAMA 0136 - CULTURA É UM DIREITO, COMPENSANDO NA AÇÃO 6067  - REALIZAÇÃO DAS GRANDES FESTIVIDADES E EVENTOS DA CIDADE ,  NO PROGRAMA 0138 - NITERÓI DESTINO TURÍSTICO.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</si>
  <si>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R$ 7.000.000,00  -  CRIAÇÃO DE CARGOS E REALIZAÇÃO DE CONCURSOS  DA REDE MUNICIPAL DE EDUCAÇÃO PARA CONTRATAÇÃO DE PROFISSIONAIS DE APOIO ESPECIALIZADO, NO PROGRAMA 0135 - 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</si>
  <si>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E MANUTENÇÃO DE ALOJAMENTO PARA ANIMAIS VÍTIMAS DE MAUS-TRATOS (CANINOS E FELINOS) , NO PROGRAMA 0114 - PROTEÇÃO A FAUNA, COMPENSANDO NA AÇÃO 956  - RESERVA DE CONTINGÊNCIA,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</si>
  <si>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CONSTRUÇÃO E MANUTENÇÃO DE BIBLIOTECA POPULAR NO HORTO DO BARRETO, NO PROGRAMA 0135 - 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</si>
  <si>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CONSTRUÇÃO E MANUTENÇÃO DE BIBLIOTECA POPULAR NO HORTO DO FONSECA,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</si>
  <si>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IMPLEMENTAÇÃO DA BOLSA VOLTADA AOS ESTUDANTES DE BAIXA RENDA MATRICULADOS NOS CURSOS COMUNITÁRIOS, TÉCNICOS E PRÉ-VESTIBULAR POPULARES EM ATUAÇÃO NO MUNICÍPIO,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</si>
  <si>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R$ 3.000.000,00  - AMPLIAÇÃO DO AUXÍLIO TECNOLÓGICO PARA TODOS OS FUNCIONÁRIOS DA FME,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</si>
  <si>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CONSTRUÇÃO E MANUTENÇÃO DE SEDE PARA A UMEI SENADOR VASCONCELOS TORRES,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</si>
  <si>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REALIZAR FEIRAS DAS CULTURAS DO POVO PRETO , NO PROGRAMA 0136 - CULTURA É UM DIREITO, COMPENSANDO NA AÇÃO 6067  - REALIZAÇÃO DAS GRANDES FESTIVIDADES E EVENTOS DA CIDADE ,  NO PROGRAMA 0138 - NITERÓI DESTINO TURÍSTICO.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</si>
  <si>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CONSTRUÇÃO E MANUTENÇÃO DE SEDE PARA NAEI SEBASTIÃO LUIZ TATAGIBA,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</si>
  <si>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  REALIZAR FESTIVAL DA CULTURA POPULAR 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</si>
  <si>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CONSTRUÇÃO E MANUTENÇÃO DE SEDE PARA A E.M. PADRE LEONEL FRANCA,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</si>
  <si>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CONSTRUÇÃO E MANUTENÇÃO DE SEDE PARA NAEI ANGELA FERNANDES, NO PROGRAMA 0135 - EDUCAÇÃO PARA TODOS,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</si>
  <si>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DISPONIBILIZAÇÃO DE INTERNET ABERTA NA REDE PÚBLICA DE ACOLHIMENTO A PESSOAS EM SITUAÇÃO DE RUA, NO PROGRAMA 0134 - CIDADE CIENTÍFICA E TECNOLÓGICA, COMPENSANDO NA AÇÃO 4907 OPERACIONALIZAÇÃO DA PROPAGANDA INSTITUCIONAL  NO PROGRAMA 0145 - APOIO ADMINISTRATIVO.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</si>
  <si>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REALIZAR FESTIVAL DA CULTURA URBANA , NO PROGRAMA 0136 - CULTURA É UM DIREITO, COMPENSANDO NA AÇÃO 6067  - REALIZAÇÃO DAS GRANDES FESTIVIDADES E EVENTOS DA CIDADE ,  NO PROGRAMA 0138 - NITERÓI DESTINO TURÍSTICO.</t>
    </r>
  </si>
  <si>
    <t>RESERVA DO FUNDO DE EQUALIZAÇÃO DA RECEITA</t>
  </si>
  <si>
    <t>ACRESCENTA NOVA AÇÃO NO VALOR DE  R$ 200.000,00  - AQUISIÇÃO DE MEDICAMENTOS DE COMBATE E PREVENÇÃO À ZOONOZE  NO PROGRAMA 0133 - ATENÇÃO À SAÚDE - COMPENSANDO NA AÇÃO 5082  - ELABORAÇÃO DO PLANO DE ADAPTAÇÃO, MITIGAÇÃO E RESILIÊNCIA, NO PROGRAMA 0147 - CIDADE VERDE E SUSTENTÁVEL.</t>
  </si>
  <si>
    <t>ACRESCENTA NOVA AÇÃO NO VALOR DE  R$ 400.000,00  - INSTALAÇÃO DE PASSARELA SUSPENSA SOBRE O MANGUE REAL DE ITAIPÚ  NO PROGRAMA 0011 - MOBILIDADE URBANA - COMPENSANDO NA AÇÃO 5333  - IMPLANTAÇÃO DE CICLOVIA PARQUE DA LAGOA DE ITAIPÚ, NO PROGRAMA 0011 - MOBILIDADE URBANA.</t>
  </si>
  <si>
    <t>ACRESCENTA NOVA AÇÃO NO VALOR DE  R$ 200.000,00  - AQUISIÇÃO DE MEDICAMENTOS DE COMBATE E PREVENÇÃO À ZOONOZE  NO PROGRAMA 0133 - ATENÇÃO À SAÚDE - COMPENSANDO NO FUNDO MUNICIPAL DE CONSERVAÇÃO AMBIENTAL.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</si>
  <si>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AQUISIÇÃO DE MEDICAMENTOS DE COMBATE A ZOONOSE , NO PROGRAMA 0133 - ATENÇÃO À SAÚDE,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</si>
  <si>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R$ 210.000,00  - ELABORAÇÃO DE PROJETO DE BANHEIROS SUSTENTÁVEIS E IMPLANTAÇÃO DOS BANHEIROS NA ORLA DE ITAQUATIARA, NO PROGRAMA 0138 - NITERÓI DESTINO TURÍSTICO, COMPENSANDO NA AÇÃO 6094 PROMOÇÃO E MARKETINK TURÍSTICO NO PROGRAMA 0138 - NITERÓI DESTINO TURÍSTICO.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</si>
  <si>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AQUISIÇÃO AQUISIÇÃO DE MATERIAL PARA AS ESCOLAS DE SURFE DE NITERÓI , NO PROGRAMA 0137 - CIDADE DO ESPORTE, COMPENSANDO NA AÇÃO 6053 - MANUTENÇÃO DO PROJETO NITERÓI ESPORTE E CIDADANIA  ,  NO PROGRAMA 0137 - CIDADE DO ESPORTE.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</si>
  <si>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R$ 150.000,00  - ABERTURA DE LICITAÇÃO PARA FORNECIMENTO GRATUITO DE BARRACAS NAS FEIRAS DO CIRCUITO ARARIBÓIA , NO PROGRAMA 0124 - ECONOMIA SOLIDÁRIA, COMPENSANDO NA AÇÃO 4172 MANUTENÇÃO DOS BANCOS COMUNITÁRIOS  NO PROGRAMA 0124 - ECONOMIA SOLIDÁRIA.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</si>
  <si>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 OPERACIONALIZAÇÃO DO MACQUINHO NO PROGRAMA 0145 - APOIO ADMINISTRATIVO, NA FAN, 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</si>
  <si>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AUMENTA O VALOR DA AÇÃO 6597 -</t>
    </r>
    <r>
      <rPr>
        <sz val="9"/>
        <color theme="1"/>
        <rFont val="Calibri"/>
        <family val="2"/>
        <scheme val="minor"/>
      </rPr>
      <t xml:space="preserve"> IMPLANTAÇÃO DO PROGRAMA VETERINÁRIO MUNICIPAL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EM  R$ 750.000,00  - NO PROGRAMA 0114 - PROTEÇÃO A FAUNA, COMPENSANDO NA AÇÃO 965  - RESERVA DO FUNDO DE EQUALIZAÇÃO DA RECEITA , NO PROGRAMA 0900 - OPERAÇÃOES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</si>
  <si>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R$ 1.012.500,00  - IMPLEMENTAÇÃO DE AÇÕES DE EMPREGABILIDADE, NO PROGRAMA 0146 - DESENVOLVIMENTO ECONÔMICO, COMPENSANDO NA AÇÃO 4081 NO PROGRAMA 0146 DESENVOLVIMENTO ECONÔMICO.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</si>
  <si>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-ELABORAÇÃO DE ESTUDO E PROJETO DE IMPLANTAÇÃO DA CASA-DIA , NO PROGRAMA 0133 - ATENÇÃO À SAÚDE, COMPENSANDO NA AÇÃO 6160 - OPERACIONALIZAÇÃO E QUALIFICAÇÃO DA REDE DE REABILITAÇÃO ,  NO PROGRAMA 0133 - ATENÇÃO À SAÚDE.</t>
    </r>
  </si>
  <si>
    <t>0146 - DESENVOLVIMENTO ECONÔMICO</t>
  </si>
  <si>
    <t>AMPLIAÇÃO DO SISTEMA NACIONAL DE EMPREGO MUNICIPAL</t>
  </si>
  <si>
    <t>OPERACIONALIZAÇÃO E QUALIFICAÇÃO DA REDE DE REABILITAÇÃO</t>
  </si>
  <si>
    <t>PROMOÇÃO E MARKETING TURÍSTICO</t>
  </si>
  <si>
    <t>MANUTENÇÃO DOS BANCOS COMUNITÁRIOS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</si>
  <si>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ELABORAÇÃO DE ESTUDOS E PROJETOS PARA A CRIAÇÃO DE RECIFE ARTIFICIAL VISANDO EVITAR A DESTRUIÇÃO DO CALÇADÃO DE PIRATININGA E GERAR ONDAS PERFEITAS PARA O SURFE, NO PROGRAMA 0137 - CIDADE DO ESPORTE, COMPENSADO NA AÇÃO 4907 - OPERACIONALIZAÇÃO DA PUBLICIDADE INSTITUCIONAL, NO PROGRAMA 0145 - APOIO ADMINISTRATIVO NA SECRETARIA EXECUTIVA</t>
    </r>
  </si>
  <si>
    <t>VER.PROFESSOR TÚLIO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</si>
  <si>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AQUISIÇÃO E MANUTENÇÃO DE VEÍCULOS PARA OS CENTROS DE ACOLHIMENTO DA CIDADE DE NITERÓI, NO PROGRAMA 0140 - JUSTIÇA, CIDADANIA E ACESSIBILIDADE, COMPENSADO NA AÇÃO 4907 - OPERACIONALIZAÇÃO DA PUBLICIDADE INSTITUCIONAL,  NO PROGRAMA 0145 - APOIO ADMINISTRATIVO, NA SECRETARIA EXECUTIVA.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</si>
  <si>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ELABORAÇÃO DE ESTUDOS E PROJETOS PARA A CRIAÇÃO DE RECIFE ARTIFICIAL VISANDO EVITAR A DESTRUIÇÃO DO CALÇADÃO DE PIRATININGA E GERAR ONDAS PERFEITAS PARA O SURFE, NO PROGRAMA 0137 - CIDADE DO ESPORTE, COMPENSADO NA AÇÃO 8019 - FUNDO DE EQUALIZAÇÃO DA RECEITA (FER), NO PROGRAMA 0900 - OPERAÇÕES ESPECIAIS NA SECRETARIA DE FAZENDA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</si>
  <si>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R$ 250.000,00 - AQUISIÇÃO E MANUTENÇÃO DE EQUIPAMENTOS DE INFORMÁTICA PARA OS CENTROS DE ACOLHIMENTO A PESSOAS EM SITUAÇÃO DE RUA, NO PROGRAMA 0134 - CIDADE CIENTÍFICA E TECNOLÓGICA,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</si>
  <si>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REALIZAR FESTIVAL BEATLE WEEK, NO PROGRAMA 0136 - CULTURA É UM DIREITO, COMPENSADO NA AÇÃO - 6067 - REALIZAÇÃO DAS GRANDES FESTIVIDADES E EVENTOS DA CIDADE, NO PROGRAMA 0138- NITERÓI: DESTINO TURÍSTICO NA NELTUR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</si>
  <si>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R$ 400.000,00 - CRIAÇÃO DE DOIS NOVOS CONSELHOS TUTELARES, NO PROGRAMA 0140 - JUSTIÇA, CIDADANIA E ACESSIBILIDADE, COMPENSADO NA AÇÃO - 4907 - OPERACIONALIZAÇÃO DA PUBLICIDADE INSTITUCIONAL, NO PROGRAMA 0145 - APOIO ADMINISTRATIVO NA SECRETARIA EXECUTIVA</t>
    </r>
  </si>
  <si>
    <t>956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</si>
  <si>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CIRCUITO DE SAMBA NITERÓI, NO PROGRAMA 0136 - CULTURA É UM DIREITO, COMPENSANDO NA AÇÃO 956 - RESERVA DE CONTINGÊNCIA ,  NO PROGRAMA 0900 - OPERAÇÕES ESPECIAIS</t>
    </r>
  </si>
  <si>
    <t>4907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</si>
  <si>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AQUISIÇÃO E MANUTENÇÃO DE ODONTOMÓVEL PARA A REDE DE SAÚDE DE NITERÓI, NO PROGRAMA 0133 - ATENÇÃO À SAÚDE, COMPENSADO NA AÇÃO - 4907 - OPERACIONALIZAÇÃO DA PUBLICIDADE INSTITUCIONAL, NO PROGRAMA 0145 - APOIO ADMINISTRATIVO NA SECRETARIA EXECUTIVA</t>
    </r>
  </si>
  <si>
    <t>0956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</si>
  <si>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FESTIVAL DE FOTOGRAFIA, NO PROGRAMA 0136 - CULTURA É UM DIREITO, COMPENSANDO NA AÇÃO 956 - RESERVA DE CONTINGÊNCIA ,  NO PROGRAMA 0900 - OPERAÇÕES ESPECIAIS</t>
    </r>
  </si>
  <si>
    <t>965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</si>
  <si>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ELABORAÇÃO DE ESTUDOS E PROJETOS PARA A CRIAÇÃO DE RECIFE ARTIFICIAL VISANDO EVITAR A DESTRUIÇÃO DO CALÇADÃO DE PIRATININGA E GERAR ONDAS PERFEITAS PARA O SURFE, NO PROGRAMA 0137 - CIDADE DO ESPORTE, COMPENSADO NA AÇÃO 965 - RESERVA DO FUNDO DE EQUALIZAÇÃO DA RECEITA , NO PROGRAMA 0900 - OPERAÇÕES ESPECIAIS NA SECRETARIA MUNICIPAL DE FAZENDA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</si>
  <si>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R$ 250.000,00 - REALIZAR FESTIVAL DE SAMBA DOS TRABALHADORES, NO PROGRAMA 0136 - CULTURA É UM DIREITO, COMPENSADO NA AÇÃO - 6067 - REALIZAÇÃO DAS GRANDES FESTIVIDADES E EVENTOS DA CIDADE, NO PROGRAMA 0138- NITERÓI: DESTINO TURÍSTICO NA NELTUR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</si>
  <si>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R$ 450.000,00 -OPERACIONALIZAÇÃO DA POLÍTICA MUNICIPAL PARA A POPULAÇÃO IMIGRANTE,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</si>
  <si>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R$ 450.000,00 -IMPLEMENTAÇÃO DA POLÍTICA MUNICIPAL DE ATENDIMENTO ÀS PESSOAS EM RESTRIÇÃO DE LIBERDADE E EGRESSAS, NO PROGRAMA 0140 - JUSTIÇA, CIDADANIA E ACESSIBILIDADE, COMPENSADO NA AÇÃO - 4907 - OPERACIONALIZAÇÃO DA PUBLICIDADE INSTITUCIONAL, NO PROGRAMA 0145 - APOIO ADMINISTRATIVO NA SECRETARIA EXECUTIVA</t>
    </r>
  </si>
  <si>
    <t>5320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</si>
  <si>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ELABORAÇÃO DE ESTUDOS E PROJETOS PARA A CRIAÇÃO DE RECIFE ARTIFICIAL VISANDO EVITAR A DESTRUIÇÃO DO CALÇADÃO DE PIRATININGA E GERAR ONDAS PERFEITAS PARA O SURFE, NO PROGRAMA 0137 - CIDADE DO ESPORTE, COMPENSADO NA AÇÃO 0147 - IMPLEMENTAÇÃO DO PRÓ-SUSTENTÁVEL - IMPLANTAÇÃO DO PARQUE ORLA PIRATININGA, NO PROGRAMA 0147 - CIDADE VERDE E SUSTENTÁVEL NA SECRETARIA MUN. DE OBRAS E INFRAESTRUTURA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</si>
  <si>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-REALIZAR PROGRAMA DE APOIO AO ARTISTA NO PROGRAMA,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</si>
  <si>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REFORÇAR AÇÕES PARA PARTICIPAÇÃO POPULAR NO CONSELHO MUNICIPAL DE POLÍTICA CULTURAL DE NITERÓI (CMPCN), NO PROGRAMA 0136 - CULTURA É UM DIREITO,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</si>
  <si>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ELABORAÇÃO DE ESTUDOS E PROJETOS PARA A CRIAÇÃO DE RECIFE ARTIFICIAL VISANDO EVITAR A DESTRUIÇÃO DO CALÇADÃO DE PIRATININGA E GERAR ONDAS PERFEITAS PARA O SURFE, NO PROGRAMA 0137 - CIDADE DO ESPORTE, COMPENSADO NA AÇÃO 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</si>
  <si>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R$ 150.000,00 -INSTALAÇÃO E MANUTENÇÃO DE BEBEDOUROS PÚBLICOS,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</si>
  <si>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R$ 100.000,00 -CRIAÇÃO DO FUNDO DE REPARAÇÃO ÀS VÍTIMAS DE VIOLÊNCIA INSTITUCIONAL,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</si>
  <si>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IMPLANTAÇÃO DO FUNDO DE COMBATE À POBREZA,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</si>
  <si>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R$ 450.000,00 - CRIAÇÃO DE HOSPITAL VETERINÁRIO PÚBLICO MUNICIPAL,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</si>
  <si>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CRIAÇÃO DE CENTRO DE PASSAGEM PARA CÃES E GATOS,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</si>
  <si>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CONSTRUÇÃO DE CENTRO DE CONTROLE POPULACIONAL DE ANIMAIS DOMÉSTICOS (CCPAD) NA REGIÃO OCEÂNICA,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</si>
  <si>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R$ 200.000,00 -IMPLANTAÇÃO DE FARMÁCIA VETRINÁRIA POPULAR MUNICIPAL,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</si>
  <si>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R$ 250.000,00 - CONSTRUÇÃO DE UM CENTRO DE DIAGNÓSTICO POR IMAGEM PARA CÃES E GATOS  (RADIOGRAFIA CONVENCIONAL, TOMOGRAFIA COMPUTADORIZADA, RESSONÂNCIA MAGNÉTICA, ULTRASSONOGRAFIA),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</si>
  <si>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AQUISIÇÃO DE CASTRAMÓVEIS,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</si>
  <si>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AQUISIÇÃO E MANUTENÇÃO DE 07 ÔNIBUS ESCOLARES, NO PROGRAMA 0135 - EDUCAÇÃO PARA TODOS,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</si>
  <si>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R$ 12.000.000,00  -  IMPLANTAÇÃO DO FUNDO PARA JUVENTUDE, NO PROGRAMA 0140 - JUSTIÇA, CIDADANIA E ACESSIBILIDADE,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</si>
  <si>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R$ 100.000,00  -  DISPONIBILIZAÇÃO DE INTERNET GRATUITA AOS CURSOS COMUNITÁRIOS, TÉCNICOS E PRÉ-VESTIBULAR POPULARES EM ATUAÇÃO NO MUNICÍPIO, NO PROGRAMA 0135 -EDUCAÇÃO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</si>
  <si>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R$ 5.000.000,00  -  IMPLEMENTAÇÃO DO PROGRAMA MUNICIPAL DE INCLUSÃO DIGITAL PARA A EDUCAÇÃO BÁSICA, NO PROGRAMA 0135 -EDUCAÇÃO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</si>
  <si>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R$ 15.000.000,00  -  MIGRAÇÃO DE PROFESSORES P1 PARA A CARGA HORÁRIA 40 HORAS E MIGRAÇÃO DE PROFESSORES P2 PARA A CARGA HORÁRIA 24 HORAS, NO PROGRAMA 0135 -EDUCAÇÃO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</si>
  <si>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R$ 4.000.000,00 - CRIAÇÃO E MANUTENÇÃO DE SALAS DE AUDIOVISUAL COM EQUIPAMENTOS, NO PROGRAMA 0135 - EDUCAÇÃO PARA TODOS,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</si>
  <si>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R$ 4.000.000,00 - INSTALAÇÃO E MANUTENÇÃO DE SALAS DE INFORMÁTICA, NO PROGRAMA 0135 - EDUCAÇÃO PARA TODOS,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</si>
  <si>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IMPLANTAÇÃO DE CENTRO DE TRIAGEM E REABILITAÇÃO DA FAUNA SILVESTRE, NO PROGRAMA 0114 - PROTEÇÃO À FAUNA,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</si>
  <si>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CONSTRUÇÃO E MANUTENÇÃO DE ESCOLA DE ENSINO FUNDAMENTAL INTEGRAL NO SAPÊ, NO PROGRAMA 0135 - EDUCAÇÃO PARA TODOS,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</si>
  <si>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MANUTENÇÃO DE BIBLIOTECAS ESCOLARES, NO PROGRAMA 0135 - EDUCAÇÃO PARA TODOS, COMPENSADO NA AÇÃO - 4907 - OPERACIONALIZAÇÃO DA PUBLICIDADE INSTITUCIONAL, NO PROGRAMA 0145 - APOIO ADMINISTRATIVO NA SECRETARIA EXECUTIVA</t>
    </r>
  </si>
  <si>
    <t>6333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</si>
  <si>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IMPLANTAÇÃO DO CENTRO DE TRIAGEM E REABILITAÇÃO DA FAUNA SILVESTRE, NO PROGRAMA 0114 - PROTEÇÃO À FAUNA, COMPENSADO NA AÇÃO - 6333 - MANUTENÇÃO DO PROGRAMA ECOSOCIAL, NO PROGRAMA 0140 - JUSTIÇA, CIDADANIA E ACESSIBILIDADE NA SECRETARIA MUNICIIPAL DE PARTICIPAÇÃO SOCIAL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</si>
  <si>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R$ 15.000.000,00  -  CONSTRUÇÃO E MANUTENÇÃO DE CRECHES PARA SUPRIR A DEMANDA DAS CRIANÇAS QUE HOJE SE ENCONTRAM NA FILA DE ESPERA, NO PROGRAMA 0135 -EDUCAÇÃO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</si>
  <si>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 MIGRAÇÃO DAS MERENDEIRAS/COZINHEIRA ESCOLARES PARA A CARGA HORÁRIA 30 HORAS, NO PROGRAMA 0135 -EDUCAÇÃO PARA TODOS,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</si>
  <si>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 - APOIO A PROJETOS DE USO DE JOGOS EDUCATIVOS, NO PROGRAMA 0135 - EDUCAÇÃO PARA TODOS,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</si>
  <si>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IMPLANTAÇÃO DE CENTRO DE TRIAGEM E REABILITAÇÃO DA FAUNA SILVESTRE, NO PROGRAMA 0114 - PROTEÇÃO À FAUNA, COMPENSADO NA AÇÃO 8019 - FUNDO DE EQUALIZAÇÃO DA RECEITA (FER), NO PROGRAMA 0900 - OPERAÇÕES ESPECIAIS NA SECRETARIA DE FAZENDA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</si>
  <si>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IMPLEMENTAÇÃO DE BIBLIOTECAS ESCOLARES, NO PROGRAMA 0135 - EDUCAÇÃO PARA TODOS,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</si>
  <si>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IMPLANTAÇÃO DE CENTRO DE TRIAGEM E REABILITAÇÃO DA FAUNA SILVESTRE, NO PROGRAMA 0114 - PROTEÇÃO À FAUNA,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</si>
  <si>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IMPLEMENTAÇÃO DE BIBLIOTECAS POPULARES, NO PROGRAMA 0135 - EDUCAÇÃO PARA TODOS,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</si>
  <si>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AQUISIÇÃO DE MEDICAMENTOS DE COMBATE E PREVENÇÃO À ZOONOSE, NO PROGRAMA 0133 - ATENÇÃO À SAÚDE,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</si>
  <si>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MANUTENÇÃO E AQUISIÇÃO DE LIVROS PARA AS BIBLIOTECAS ESCOLARES, NO PROGRAMA 0135 - EDUCAÇÃO PARA TODOS,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</si>
  <si>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REALIZAR A FESTA DE TRADIÇÕES AFRICANAS EM NITERÓI, NO PROGRAMA 0140 - JUSTIÇA, CIDADANIA E ACESSIBILIDADE,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</si>
  <si>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REALIZAR A SEMANA DE ENFRENTAMENTO À INTOLERÂNCIA RELIGIOSA, NO PROGRAMA 0140 - JUSTIÇA, CIDADANIA E ACESSIBILIDADE,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</si>
  <si>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REALIZAR A SEMANA DE VERDADE, MEMÓRIA E JUSTIÇA, NO PROGRAMA 0140 - JUSTIÇA, CIDADANIA E ACESSIBILIDADE,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</si>
  <si>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APOIO A AGRICULTURA FAMILIAR, NO PROGRAMA 0124 -ECONOMIA SOLIDÁRIA,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</si>
  <si>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APOIO A FINANÇAS SOLIDÁRIAS, NO PROGRAMA 0124 -ECONOMIA SOLIDÁRIA,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</si>
  <si>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R$ 120.000,00  - CURSO DE FORMAÇÃO PARA CONSTRUÇÃO DE BIODIGESTORES RESIDENCIAIS NA COMUNIDADE DO JACARÉ, NO PROGRAMA 0147 - CIDADE VERDE E SUSTENTÁVEL, COMPENSANDO NA AÇÃO 5082 ELABORAÇÃO DO PLANO DE ADAPTAÇÃO, MITIGAÇÃO E RESILIÊNCIA   NO PROGRAMA 0147 - CIDADE VERDE E SUSTENTÁVEL.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</si>
  <si>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IMPLEMENTAÇÃO, OPERACIONALIZAÇÃO E MANUTENÇÃO DO SISTEMA DE VERIFICAÇÃO DE ÓBITO (SVO), NO PROGRAMA 0133 -ATENÇÃO À SAÚDE, COMPENSADO NA AÇÃO 0956 - RESERVA DE CONTINGÊNCIA, NO PROGRAMA 0900 - OPERAÇÕES ESPECIAIS</t>
    </r>
  </si>
  <si>
    <t>4108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</si>
  <si>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R$ 144.000,00 - EDITAL DE FOMENTO PARA AS RODAS CULTURAIS DE NITERÓI, NO PROGRAMA 0136 -CULTURA É UM DIREITO, COMPENSADO NA AÇÃO 4108 - -FOMENTO E INCENTIVO À CULTURA, NO PROGRAMA 0136- CULTURA É UM DIREITO</t>
    </r>
  </si>
  <si>
    <t>4187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</si>
  <si>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APRESENTAÇÕES ARTÍSTICAS NAS FEIRAS DO CIRCUITO ARARIBÓIA DE ECONOMIA SOLIDÁRIA, NO PROGRAMA 0136 -CULTURA É UM DIREITO, COMPENSADO NA AÇÃO 4187 -REALIZAÇÃO DE ATIVIDADES E EVENTOS, NO PROGRAMA 0136 - CULTURA É UM DIREITO</t>
    </r>
  </si>
  <si>
    <t>6170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</si>
  <si>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IMPLEMENTAÇÃO DO PROJETO sUrFF TERAPIA DA UFF EM NITERÓI, NO PROGRAMA 0133 - ATENÇÃO À SAÚDE, COMPENSADO NA AÇÃO 6170 -OPERACIONALIZAÇÃO E QUALIFICAÇÃO DA REDE DE ASSISTÊNCIA, NO PROGRAMA 0133 - ATENÇÃO À SAÚDE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</si>
  <si>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CRIAÇÃO  E IMPLEMENTAÇÃO DE PLANO DE INCLUSÃO E ACESSIBILIDDE NOS ESPAÇOS PÚBLICOS E ÓRGÃOS DO MUNICÍPIO, COM A CONTRATAÇÃO DE PROFISSIONAIS PARA ATENDIMENTO DAS PESSOAS COM DEFICIÊNCIA,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</si>
  <si>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INSTALAÇÃO DE RAMPAS E ESTEIRAS FIXAS E MÓVEIS DE MODO A GARANTIR A ACESSIBILIDADE DAS PESSOAS COM DEFICIÊNCIA A TODAS ÀS PRAIAS DO MUNICÍPIO, SEGUINDO AS NORMAS DA ABNT,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</si>
  <si>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R$ 450.000,00 - IMPLANTAÇÃO E MANUTENÇÃO DOS CENTROS DE ESTIMULAÇÃO INTEGRAL PARA PESSOAS COM DEFICIÊNCIA INTELECTUAL E COM TRANSTORNO DO ESPECTRO AUTISTA, NO PROGRAMA 0133 - ATENÇÃO À SAÚDE,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</si>
  <si>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INSTALAÇÃO E MANUTENÇÃO DE PONTOS DE APOIO PARA TRABALHADORES DE APLICATIVOS DE ENTREGA E DE TRANSPORTE INDIVIDUAL PRIVADO DE PASSAGEIROS,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</si>
  <si>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R$ 450.000,00 - IMPLEMENTAÇÃO DA POLÍTICA MUNICIPAL DA PESSOA AUTISTA,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</si>
  <si>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R$ 400.000,00 -FESTIVAL BEATLE WEEK, NO PROGRAMA 0136 -CULTURA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</si>
  <si>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PRODUÇÕES DE FONOGRAMAS DE ARTISTAS DA CIDADE,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</si>
  <si>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AQUISIÇÃO, CONSTRUÇÃO, AMPLIAÇÃO, ADAPTAÇÃO E REFORMA DE MATERIAIS E EQUIPAMENTOS DESTINADOS À GARANTIA DO DIREITO À ACESSIBILIDADE NOS IMÓVEIS MUNICIPAIS, NO PROGRAMA 0140 - JUSTIÇA, CIDADANIA E ACESSIBILIDADE,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</si>
  <si>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R$ 50.000.000,00  - HABITAÇÕES CONSTRUÍDAS/REFORMADAS OU REGULARIZADAS, NO PROGRAMA 0010 - CIDADE URBANIZADA, COMPENSANDO  NO PROGRAMA 0010 - CIDADE URBANIZADA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</si>
  <si>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REALIZAÇÃO DE PROJETOS ESPORTIVOS COM A FINALIDADE DE PROMOÇÃO DA SAÚDE MENTAL E PREVENÇÃO DE ENFERMIDADES MENTAIS, VISANDO A MELHORIA DA QUALIDADE DE VIDA DA POPULAÇÃO E O FOMENTO À PRÁTICA DE ESPORTE NA CIDADE, NO PROGRAMA 0137 - ESPORTE PARA TODOS,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</si>
  <si>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R$ 50.000.000,00  -  REFORMA/CONSTRUÇÃO DE HABITAÇÕES POPULARES E REFORMAS VIA ATHIS, NO PROGRAMA 0010 - CIDADE URBANIZADA,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</si>
  <si>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R$ 3.000.000,00  - IMPLEMENTAÇÃO, CONSTRUÇÃO, REQUALIFICAÇÃO E/OU MANUTENÇÃO DE PRAÇAS PÚBLICAS VOLTADAS AO ESPORTE E/OU AO LAZER PARA PROMOÇÃO DE SAÚDE MENTAL,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</si>
  <si>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-IMPLEMENTAÇÃO DE ESCOLA MUNICIPAL DE MÚSICA PARA PREVENÇÃO DE PROBLEMAS RELACIONADOS À SAÚDE MENTAL,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</si>
  <si>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CRIAÇÃO DE CENTRO DE APOIO PSICOLÓGICO AO TRABALHADOR DA SEGURANÇA PÚBLICA, NO PROGRAMA 0027 - PROTEÇÃO SOCIAL ESPECIAL DE ALTA COMPLEXIDADE, COMPENSANDO  NO PROGRAMA 0131 - NITERÓI MAIS SEGURA</t>
    </r>
  </si>
  <si>
    <t>IMPLEMENTAÇÃO DO PRÓ-SUSTENTÁVEL - IMPLANTAÇÃO DO PARQUE</t>
  </si>
  <si>
    <t>MANUTENÇÃO DO PROGRAMA ECOSOCIAL</t>
  </si>
  <si>
    <t>FOMENTO E INCENTIVO A CULTURA</t>
  </si>
  <si>
    <t>OPERACIONALIZAÇÃO E QUALIFICAÇÃO DA REDE DE ASSISTÊNCIA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</si>
  <si>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R$ 2.400.00,00 - MELHORIA DA ESTRUTURA DOS ABRIGOS DAS PESSOAS EM SITUAÇÃO DE RUA E CREPOP, NO PROGRAMA 0027 - PROTEÇÃO SOCIAL ESPECIAL DE ALTA COMPLEXIDADE, COMPENSADO NA AÇÃO - 4907 - OPERACIONALIZAÇÃO DA PUBLICIDADE INSTITUCIONAL, NO PROGRAMA 0145 - APOIO ADMINISTRATIVO NA SECRETARIA EXECUTIVA</t>
    </r>
  </si>
  <si>
    <r>
      <rPr>
        <b/>
        <sz val="9"/>
        <rFont val="Calibri"/>
        <family val="2"/>
        <scheme val="minor"/>
      </rPr>
      <t>ACRESCENTA NOVA AÇÃO</t>
    </r>
    <r>
      <rPr>
        <sz val="9"/>
        <rFont val="Calibri"/>
        <family val="2"/>
        <scheme val="minor"/>
      </rPr>
      <t xml:space="preserve"> NO VALOR DE  R$ 500.000,00  - CONSTRUÇÃO ESCOLA MUNICIPAL DE TEATRO E CIRCO PARA PREVENÇÃO DE PROBLEMAS RELACIONADOS À SAÚDE MENTAL PÚBLICA,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</si>
  <si>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IMPLEMENTAÇÃO DO PROJETO CANHOTINHA DE OURO NO FONSECA, NO PROGRAMA - 0137 - CIDADE DO ESPORTE, COMPENSADO NA AÇÃO 0956 - RESERVA DE CONTINGÊNCIA, NO PROGRAMA 0900 - OPERAÇÕES ESPECIAIS</t>
    </r>
  </si>
  <si>
    <t>VEREADOR RENATO CARIELLO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</si>
  <si>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R$ 2.0000.000,00  -  CONSTRUÇÃO DE CRECHE COMUNITÁRIA NA ENGENHOCA, NO PROGRAMA 0135 -EDUCAÇÃO PARA TODOS, COMPENSANDO  NO PROGRAMA 0131 - NITERÓI MAIS SEGURA, NA AÇÃO 4478 - MANUTENÇÃO DO PROGRAMA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</si>
  <si>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R$ 80.000,00  -  REALIZAR A FESTIVIDADE DA MAREJADA DE ITAIPÚ, NO PROGRAMA 0136 - CULTURA É UM DIREITO, COMPENSANDO NA AÇÃO 6067 - REALIZAÇÃO DAS GRANDES FESTIVIDADES E EVENTOS DA CIDADE,  NO PROGRAMA 0138 - NITERÓI DESTINO TURÍSTICO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</si>
  <si>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 REALIZAR O ENCONTRO NITERÓI COM NITERÓI, NO PROGRAMA 0136 - CULTURA É UM DIREITO, COMPENSANDO NA AÇÃO 6067 - REALIZAÇÃO DAS GRANDES FESTIVIDADES E EVENTOS DA CIDADE,  NO PROGRAMA 0138 - NITERÓI DESTINO TURÍSTICO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</si>
  <si>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R$ 800.000,00 - AÇÕES E ATIVIDADES DE IMPLANTAÇÃO DO CENTRO CULTURAL DA ZONA NORTE,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</si>
  <si>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OPERACIONALIZAÇÃO E QUALIFICAÇÃO DOS CAPS - CENTRO DE ATENÇÃO PSICOSSOCIAL, NO PROGRAMA 0133 - ATENÇÃO Á SAÚDE,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</si>
  <si>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AMPLIAÇÃO DO PROJETO TEATRAL O ÉPICO EM NÓS, NO PROGRAMA 0136 - CULTURA É UM DIREITO, COMPENSANDO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</si>
  <si>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R$ 1.246.550,00 - APOIO AO ESPAÇO CULTURAL DA GROTA /RECICLARTE, NO PROGRAMA 0136 - CULTURA É UM DIREITO, COMPENSANDO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</si>
  <si>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R$ 600.000,00 - CRIAR POLÍTICA DE FOMENTO NO TEATRO,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</si>
  <si>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FOMENTO A CADEIA PRODUTIVA DO CARNAVAL, NO PROGRAMA 0136 - CULTURA É UM DIREITO, COMPENSANDO NA AÇÃO 4478 - MANUTENÇÃO DO PROGRAMA NITERÓI MAIS SEGURA,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</si>
  <si>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CONSTRUÇÃO DE UM NOVO CAPS - CENTRO DE ATENÇÃO PSICOSSOCIAL, NO PROGRAMA 0133 - ATENÇÃO Á SAÚDE,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</si>
  <si>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OCUPAÇÃO CULTURAL EM ÁREAS SOB VIADULTOS,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</si>
  <si>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UPA - UNIDADE DE PALHAÇARIA,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</si>
  <si>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R$ 80.000,00 - REALIZAÇÃO DO PRESENTE DA ÁGUAS,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</si>
  <si>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REALIZAR EVENTOS CULTURAIS E IMPLEMENTAR O PLANO MUSEOLÓGICO NO MAC,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</si>
  <si>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REALIZAR OFICINAS DE DANÇA NA ZONA NORTE,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</si>
  <si>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REFLORESTAMENTO EM UNIDADE DE CONSERVAÇÃO, NO PROGRAMA 0132 - RESILIÊNCIA A DESASTRES,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</si>
  <si>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REALIZAR ATIVIDADES E PROGRAMAÇÕES NO EQUIPAMENTOS CULTURAIS MUNICIPAIS, NO PROGRAMA 0136 - CULTURA É UM DIREITO, COMPENSANDO NA AÇÃO 0956 - RESERVA DE CONTINGÊNCIA, NO PROGRAMA 0900 - OPERAÇÕES ESPECIAIS.</t>
    </r>
  </si>
  <si>
    <t>VEREADOR FOLHA</t>
  </si>
  <si>
    <r>
      <rPr>
        <b/>
        <sz val="9"/>
        <color theme="1"/>
        <rFont val="Calibri"/>
        <family val="2"/>
        <scheme val="minor"/>
      </rPr>
      <t xml:space="preserve">AUMENTA O VALOR DA AÇÃO 6012 - MANUTENÇÃO DO PROGRAMA TURÍSMO ADAPTADO </t>
    </r>
    <r>
      <rPr>
        <sz val="9"/>
        <color theme="1"/>
        <rFont val="Calibri"/>
        <family val="2"/>
        <scheme val="minor"/>
      </rPr>
      <t xml:space="preserve"> EM  R$ 200.000,00  - NO PROGRAMA 0138 - NITERÓI DESTINO TURÍSTICO, COMPENSANDO NA AÇÃO 956  - RESERVA DE CONTINGÊNCIA , NO PROGRAMA 0900 - OPERAÇÃOES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</si>
  <si>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IMPLANTAR O PROGRAMA DE DIAGNÓSTICO DE INFECÇÕES POR PARASITOS INTESTINAIS ENTRE MORADORES DE COMUNIDADES CARENTES, NO PROGRAMA 0133 - ATENÇÃO À SAÚDE,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</si>
  <si>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REALIZAR EVENTOS E ATIVIDADES CULTURAIS NO CENTRO CULTURAL PASCHOAL CARLOS MAGNO,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</si>
  <si>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REALIZAR EVENTOS E ATIVIDADES CULTURAIS NO TEATRO POLPULA OSCAR NIEMEYER,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</si>
  <si>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R$ 80.000,00 - REALIZAR REALIZAR APRESENTAÇÃO DE DANÇA DE SALÃO NO HORTO DO FONSECA,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</si>
  <si>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PLANTIO EM GOLAS OCIOSAS, NO PROGRAMA 0147 - CIDADE VERDE E SUSTENTÁVEL, COMPENSANDO NA AÇÃO - 4907 - OPERACIONALIZAÇÃO DA PUBLICIDADE INSTITUCIONAL, NO PROGRAMA 0145 - APOIO ADMINISTRATIVO NA SECRETARIA EXECUTIVA</t>
    </r>
  </si>
  <si>
    <t>ACRESCENTA NOVA AÇÃO NO VALOR DE  R$ 700.000,00  - REALIZAÇÃO DE CAPACITAÇÃO, QUALIFICAÇÃO E AQUISIÇÃO DE EQUIPAMENTOS DA GUARDA AMBIENTAL - IPLANTAÇÃO DO GRUPAMENTO MARÍTIMO DA GUARDA MUNICIPAL DE NITERÓI, NO PROGRAMA 0131 - NITERÓI MAIS SEGURA - COMPENSANDO NO FUNDO MUNICIPAL DE CONSERVAÇÃO AMBIENTAL.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</si>
  <si>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REALIZAR REALIZAR O ORÇAMENTO PARTICIPATIVO DA CULTURA, NO PROGRAMA 0136 - CULTURA É UM DIREITO, COMPENSANDO NA AÇÃO 0956 -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</si>
  <si>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OPERACIONALIZAÇÃO E QUALIFICAÇÃO DO CENTRO DE ATENÇÃO PSICOSSOCIAL ÁLCOOL E OUTRAS DOROGAS , NO PROGRAMA 0133 - ATENÇÃO À SAÚDE,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</si>
  <si>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R$ 120.000,00 - REALIZAÇÃO DE INSTALAÇÃO E MANUTENÇÃO DO PROJETO ARUANÃ, NO PROGRAMA 0114 - PROTEÇÃO A FAUNA, COMPENSANDO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</si>
  <si>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R$ 120.000,00 - REALIZAÇÃO DE INSTALAÇÃO E MANUTENÇÃO DO PROJETO INSTITUTO JACARÉ, NO PROGRAMA 0114 - PROTEÇÃO A FAUNA, COMPENSANDO NA AÇÃO - 4907 - OPERACIONALIZAÇÃO DA PUBLICIDADE INSTITUCIONAL, NO PROGRAMA 0145 - APOIO ADMINISTRATIVO NA SECRETARIA EXECUTIVA</t>
    </r>
  </si>
  <si>
    <t>6104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</si>
  <si>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R$ 90.000,00 - MANUTENÇÃO DO PROJETO DE VOLUNTÁRIOS DO PARQUE NATURAL MUNICIPAL DE NITERÓI - PARNIT, NO PROGRAMA 0147 - CIDADE VERDE E SUSTENTÁVEL, COMPENSANDO NA AÇÃO - 6104 - MANUTENÇÃO DE ARBORIZAÇÃO DE PRAÇAS E RUAS , NO PROGRAMA 0147 - CIDADE VERDE E SUSTENTÁVEL.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</si>
  <si>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R$ 234.000,00 - CONTRATAÇÃO DE GUARDA PARQUE , NO PROGRAMA 0114 - PROTEÇÃO A FAUNA, COMPENSANDO NA AÇÃO - 4907 - OPERACIONALIZAÇÃO DA PUBLICIDADE INSTITUCIONAL, NO PROGRAMA 0145 - APOIO ADMINISTRATIVO NA SECRETARIA EXECUTIVA</t>
    </r>
  </si>
  <si>
    <t>4035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</si>
  <si>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IMPLEMENTAÇÃO E GESTÃO DE SISTEMAS DE SEGURANÇA DO PARQUE NATURAL MUNICIPAL DE NITERÓI - PARNIT , NO PROGRAMA 0131 - NITERÓI MAIS SEGURA, COMPENSANDO NA AÇÃO - 4035 - GESTÃO DAS CÂMERAS DE SEGURANÇA PÚBLICA,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</si>
  <si>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R$ 120.000,00 - MANTER O CONSELHO LGBT - NITERÓI, NO PROGRAMA 0140 - JUSTIÇA, CIDADANIA E ACESSIBILIDADE, COMPENSADO NA AÇÃO -  956 - RESERVA DE CONTINGÊNCIA ,  NO PROGRAMA 0900 - OPERAÇÕES ESPECIAIS</t>
    </r>
  </si>
  <si>
    <t>FMMU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</si>
  <si>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R$ 400.000,00  - IMPLANTAÇÃO DE NOVO BICICLETÁRIO, NO PROGRAMA 0011 - MOBILIDADE URBANA, COMPENSANDO NO FUNDO MUNICIPAL DE MOBILIDADE URBANA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</si>
  <si>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INSTALAÇÃO DE ECOBARREIRAS, NO PROGRAMA 0147 - CIDADE VERDE E SUSTENTÁVEL,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</si>
  <si>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INSTALAÇÃO DE HORTAS E COMPOSTEIRAS NAS ESCOLAS PÚBLICAS DA REDE MUNICIPAL, NO PROGRAMA 0147 - CIDADE VERDE E SUSTENTÁVEL,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</si>
  <si>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COMPOR OS EQUIPAMENTOS NO CENTRO ECOSOL ITAIPU, NO PROGRAMA - 0124 - ECONOMIA SOLIDÁRIA,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</si>
  <si>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R$ 30.000,00 - CUSTEAR A MANUTENÇÃO DAS BARRACAS E DIVULGAÇÃO DAS FEIRAS ORGÂNICAS DA CIDADE, NO PROGRAMA 0124 - ECONOMIA SOLIDÁRIA,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</si>
  <si>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R$ 100.000,00 -INVESTIMENTO E EQUIPAMENTOS NO BARRACÃO PARA PESCADORES ARTESANAIS ECOSOL, NO PROGRAMA 0124 - ECONOMIA SOLIDÁRIA, COMPENSADO NA AÇÃO 0956 - RESERVA DE CONTINGÊNCIA, NO PROGRAMA 0900 - OPERAÇÕES ESPECIAIS</t>
    </r>
  </si>
  <si>
    <t>VERADOR PAULO EDUARDO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</si>
  <si>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R$ 200.000,00  -  FOMENTO PARA ESTUDOS E PESQUISAS DO NÚCLEO DE ESTUDOS, PESQUISA E EXTENSÃO SOBRE SERVIÇO SOCIAL E SAÚDE DA ESCOLA DE SERVIÇO SOCIAL DA UNIVERSIDDE FEDERAL FLUMINENSE, NO PROGRAMA 0134 - CIDADE CIENTÍFICA E TECNOLÓGICA, COMPENSANDO 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</si>
  <si>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AUMENTA O VALOR DA  AÇÃO </t>
    </r>
    <r>
      <rPr>
        <sz val="9"/>
        <color theme="1"/>
        <rFont val="Calibri"/>
        <family val="2"/>
        <scheme val="minor"/>
      </rPr>
      <t>EM R$ 27.705.483,22 - MODERNIZAÇÃO DA REDE DE ASSISTÊNCIA HOSPITALAR E DE URGÊNCIA E EMERGÊNCIA, NO PROGRAMA 0133 - ATENÇÃO À SAÚDE, COMPENSADO NA AÇÃO 965 - RESERVA DO FUNDO DE EQUALIZAÇÃO DA RECEITA , NO PROGRAMA 0900 - OPERAÇÕES ESPECIAIS NA SECRETARIA MUNICIPAL DE FAZENDA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</si>
  <si>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R$ 120.000,00 - REALIZAR APRESENTAÇÕES ARTÍSTICAS NOS EVENTOS DO CIRCUITO ARARIBÓIA E CENTRO DE REFERÊNCIA DE ECOSOL PAUL SINGER,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</si>
  <si>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FESTIVIDADES PARA COMUNIDADES TRADICIONAIS,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</si>
  <si>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NO VALOR DE </t>
    </r>
    <r>
      <rPr>
        <sz val="9"/>
        <color theme="1"/>
        <rFont val="Calibri"/>
        <family val="2"/>
        <scheme val="minor"/>
      </rPr>
      <t xml:space="preserve"> R$ 80.000,00 -REALIZAÇÃO DE EVENTOS DE VOO LIVRE, NO PROGRAMA 0137 - CIDADE DO ESPORTE, COMPENSADO NA AÇÃO 965 - RESERVA DO FUNDO DE EQUALIZAÇÃO DA RECEITA , NO PROGRAMA 0900 - OPERAÇÕES ESPECIAIS NA SECRETARIA MUNICIPAL DE FAZENDA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</si>
  <si>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R$ 3.000.000,00  -  REESTRUTURAÇÃO E CLIMATIZAÇÃO DA UNIDADE MUNICIPAL DE URGÊNCIA MARIO MONTEIRO,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</si>
  <si>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ACRESCENTA NOVA AÇÃO NO VALOR </t>
    </r>
    <r>
      <rPr>
        <sz val="9"/>
        <color theme="1"/>
        <rFont val="Calibri"/>
        <family val="2"/>
        <scheme val="minor"/>
      </rPr>
      <t>R$ 150.000,00 -REALIZAÇÃO DE EVENTOS DE MOUNTAIN BIKE - MTB (XC, FR, DH E ENDURO), NO PROGRAMA 0137 - CIDADE DO ESPORTE, COMPENSADO NA AÇÃO 965 - RESERVA DO FUNDO DE EQUALIZAÇÃO DA RECEITA , NO PROGRAMA 0900 - OPERAÇÕES ESPECIAIS NA SECRETARIA MUNICIPAL DE FAZENDA</t>
    </r>
  </si>
  <si>
    <t>135</t>
  </si>
  <si>
    <t>4070</t>
  </si>
  <si>
    <r>
      <rPr>
        <b/>
        <sz val="9"/>
        <color theme="1"/>
        <rFont val="Calibri"/>
        <family val="2"/>
        <scheme val="minor"/>
      </rPr>
      <t xml:space="preserve">ACRESCENTA NOVA AÇÃO NO VALOR </t>
    </r>
    <r>
      <rPr>
        <sz val="9"/>
        <color theme="1"/>
        <rFont val="Calibri"/>
        <family val="2"/>
        <scheme val="minor"/>
      </rPr>
      <t>R$ 150.000,00 - CLIMATIZAÇÃO DA ESCOLA MUNICIPAL DOM JOSÉ PEREIRA ALVES, NO PROGRAMA 0135 - EDUCAÇÃO PARA TODOS, COMPENSADO NA AÇÃO 4070 - MANUTENÇÃO E MELHORIA DA REDE ESCOLAR,  NO PROGRAMA 0135 - EDUCAÇÃO PARA TODOS</t>
    </r>
  </si>
  <si>
    <t>FUNDO MUNICIPAL DE MOBIL. URBANA</t>
  </si>
  <si>
    <r>
      <rPr>
        <b/>
        <sz val="9"/>
        <color theme="1"/>
        <rFont val="Calibri"/>
        <family val="2"/>
        <scheme val="minor"/>
      </rPr>
      <t xml:space="preserve">ACRESCENTA NOVA AÇÃO NO VALOR </t>
    </r>
    <r>
      <rPr>
        <sz val="9"/>
        <color theme="1"/>
        <rFont val="Calibri"/>
        <family val="2"/>
        <scheme val="minor"/>
      </rPr>
      <t>R$ 150.000,00 - CLIMATIZAÇÃO DA ESCOLA MUNICIPAL JACINTA MEDELA, NO PROGRAMA 0135 - EDUCAÇÃO PARA TODOS, COMPENSADO NA AÇÃO 4070 - MANUTENÇÃO E MELHORIA DA REDE ESCOLAR,  NO PROGRAMA 0135 - EDUCAÇÃO PARA TODOS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</si>
  <si>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APOIO ÀS AÇÕES DE MICROCRÉDITO DO BANCO COMUNITÁRIO DO PREENTÓRIO EM PARCERIA COM O BANCO ARARIBÓIA, NO PROGRAMA 0124 - ECONOMIA SOLIDÁRIA,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</si>
  <si>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NO VALOR </t>
    </r>
    <r>
      <rPr>
        <sz val="9"/>
        <color theme="1"/>
        <rFont val="Calibri"/>
        <family val="2"/>
        <scheme val="minor"/>
      </rPr>
      <t>R$ 100.000,00 - COMPRA DE COMPUTADORES PARA A SALA DE INFORMÁTICA DA ESCOLA MUNICIPAL DOM JOSÉ PEREIRA ALVES, NO PROGRAMA 0135 - EDUCAÇÃO PARA TODOS, COMPENSADO NA AÇÃO 4070 - MANUTENÇÃO E MELHORIA DA REDE ESCOLAR,  NO PROGRAMA 0135 - EDUCAÇÃO PARA TODOS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</si>
  <si>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REALIZAR SEMANA DO CIRCO,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</si>
  <si>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R$ 30.000,00 - AQUISIÇÃO DE MATERIAL PARA CAPTURA E MANEJO FAUNA SILVESTRE, NO PROGRAMA 0114 - PROTEÇÃO À FAUNA,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</si>
  <si>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R$ 30.000,00 - AQUISIÇÃO DE MATERIAL PARA CAPTURA E MANEJO FAUNA DOMÉSTICA, NO PROGRAMA 0114 - PROTEÇÃO À FAUNA,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</si>
  <si>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 IMPLEMENTAÇÃO DE EMERGÊNCIA PSIQUIÁTRICA INFANTIL NO HOSPITAL MUNICIPAL GETÚLIO VARGAS FILHO,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</si>
  <si>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R$ 1.000.000,00  -  IMPLEMENTAÇÃO DE EMERGÊNCIA PSIQUIÁTRICA NO HOSPITAL MUNICIPAL CARLOS TORTELLY, NO PROGRAMA 0133 - ATENÇÃO À SAÚDE, COMPENSANDO  NO PROGRAMA 0131 - NITERÓI MAIS SEGURA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</si>
  <si>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AQUISIÇÃO DE CARROÇA DE TRANSPORTE ANIMAIS DE GRANDE PORTE - CAPTURA E MANEJO FAUNA DOMÉSTICA, NO PROGRAMA 0114 - PROTEÇÃO À FAUNA,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</si>
  <si>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R$ 25.000.000,00  -  COMPRA DE MEDICAMENTOS DA FARMÁCIA BÁSICA MUNICIPAL, NO PROGRAMA 0133 - ATENÇÃO À SAÚDE, COMPENSANDO  NO PROGRAMA 0010 - CIDADE URBANIZADA</t>
    </r>
  </si>
  <si>
    <t>8019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</si>
  <si>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R$ 1.200.000,00  -  AMPLIAÇÃO E ADEQUAÇÃO DO PROGRAMA "LIGADO NA REDE"/"SE LIGA", CONTRATAÇÃO EMPRESA ESPECIALIZADA, NO PROGRAMA 0147 - CIDADE VERDE E SUSTENTÁVEL, COMPENSANDO  NO PROGRAMA 0900 - OPERAÇÕES ESPECIAIS, NA AÇÃO 8019 - FUNDO DE EQUALIZAÇÃO DA RECEITA (FER)</t>
    </r>
  </si>
  <si>
    <r>
      <rPr>
        <b/>
        <sz val="9"/>
        <color theme="1"/>
        <rFont val="Calibri"/>
        <family val="2"/>
        <scheme val="minor"/>
      </rPr>
      <t xml:space="preserve">ACRESCENTA NOVA AÇÃO NO VALOR </t>
    </r>
    <r>
      <rPr>
        <sz val="9"/>
        <color theme="1"/>
        <rFont val="Calibri"/>
        <family val="2"/>
        <scheme val="minor"/>
      </rPr>
      <t>R$ 200.000,00 - OBRAS DE AMPLIAÇÃO E REFORMA DA ESCOLA MUNICIIPAL JACINTA MEDELA, NO PROGRAMA 0135 - EDUCAÇÃO PARA TODOS, COMPENSADO NA AÇÃO 4070 - MANUTENÇÃO E MELHORIA DA REDE ESCOLAR,  NO PROGRAMA 0135 - EDUCAÇÃO PARA TODOS</t>
    </r>
  </si>
  <si>
    <t>CDEITIN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</si>
  <si>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REALIZAÇÃO DAS BATALHAS DE RAP,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</si>
  <si>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REALIZAÇÃO DA POLÍTICA DE OCUPAÇÃO DE PRAÇAS, NO PROGRAMA 0136 - CULTURA É UM DIREITO,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</si>
  <si>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R$ 2.000.000,00 -IMPLEMENTAÇÃO E MANUTENÇÃO DO PROGRAMA DE EDUCAÇÃO ESPECIAL PARA PESSOAS COM DEFICIÊNCIA, NO PROGRAMA 0135 - EDUCAÇÃO PARA TODOS, COMPENSADO NA AÇÃO 6104 - MANUTENÇÃO DE ARBORIZAÇÃO DE PRAÇAS E RUAS, NO PROGRAMA 0147 - CIDADE VERDE E SUSTENTÁVEL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</si>
  <si>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R$ 150.000,00 - IMPLANTAÇÃO E MANUTENÇÃO DE PASSAGENS DE FAUNA SILVESTRE - CORREDOR ECOLÓGICO - PRNIT, NO PROGRAMA 0147 -CIDADE VERDE E SUSTENTÁVEL, COMPENSADO NA AÇÃO - 4907 - OPERACIONALIZAÇÃO DA PUBLICIDADE INSTITUCIONAL, NO PROGRAMA 0145 - APOIO ADMINISTRATIVO NA SECRETARIA EXECUTIVA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</si>
  <si>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 REALIZAÇÃO DE ESTUDOS E PROJETO DE IMPLANTAÇÃO PARQUE URBANO AMBIENTL - PENDOTIBA, NO PROGRAMA 0147 - CIDADE VERDE E SUSTENTÁVEL, COMPENSADO NA AÇÃO 6104 - MANUTENÇÃO DE ARBORIZAÇÃO DE PRAÇAS E RUAS, NO PROGRAMA 0147 - CIDADE VERDE E SUSTENTÁVEL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</si>
  <si>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R$ 2.500.000,00  - IMPLANTAÇÃO DE LABORATÓRIO VETERINÁRIO NA REGIÃO DE PENDOTIBA , NO PROGRAMA 0114 - PROTEÇÃO A FAUNA, COMPENSANDO NA AÇÃO 956  - RESERVA DE CONTINGÊNCIA,  NO PROGRAMA 0900 - OPERAÇÕES ESPECIAIS.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</si>
  <si>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COPA NITERÓI DE PESCA ESPORTIVA  , NO PROGRAMA 0138 - NITERÓI DESTINO TURÍSTICO, COMPENSANDO NA AÇÃO 6067  - REALIZAÇÃO DAS GRANDES FESTIVIDADES E EVENTOS DA CIDADE ,  NO PROGRAMA 0138 - NITERÓI DESTINO TURÍSTICO.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</si>
  <si>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R$ 10.000.000,00  -  REQUALIFICAÇÃO DOS ABRIGOS MUNICIPAIS, NO PROGRAMA 0027 - PROTEÇÃO SOCIAL ESPECIAL DE ALTA COMPLEXIDADE, COMPENSANDO  NO PROGRAMA 0138 - NITERÓI DESTINO TURÍSTICO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</si>
  <si>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R$ 300.000,00 -  REALIZAÇÃO EVENTO DE CELEBRAÇÃO DO DIA NACIONAL DO SAMBA, NO PROGRAMA 0136 - CULTURA É UM DIREITO, COMPENSANDO  NO PROGRAMA 0136 - CULTURA É UM DIREITO, NA AÇÃO  4187 - REALIZAÇÃO DE ATIVIDADES E EVENTOS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</si>
  <si>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R$ 3.000.000,00  -  REQUALIFICAÇÃO DO CENTRO DE REFERÊNCIA ESPECIALIZADO PARA A POPULAÇÃO EM SITUAÇÃO DE RUA - CENTROPOP, NO PROGRAMA 0027 - PROTEÇÃO SOCIAL ESPECIAL DE ALTA COMPLEXIDADE, COMPENSANDO  NO PROGRAMA 0138 - NITERÓI DESTINO TURÍSTICO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</si>
  <si>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R$ 2.000.000,00  -  COMPRA DE INSTRUMENTOS MUSICAIS PARA O ESPAÇO CULTURAL DA GROTA, NO PROGRAMA 0136 - CULTURA É UM DIREITO, COMPENSANDO  NO PROGRAMA 0010 - CIDADE URBANIZADA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</si>
  <si>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CONSTRUÇÃO DE MURO DE CONTENÇÃO NA RUA MONTE CASTELO EM FRENTE AO Nº 43 ITITIOCA - NITERÓI, NO PROGRAMA  0132 - RESILIÊNCIA AO DESASTRE, COMPENSADO NA AÇÃO 3008 - REALIZAÇÃO DE OBRAS DE CONTENÇÃO EM ÁREAS DE RISCO, NO PROGRAMA 0132 - RESILIÊNCIA À DESASTRE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</si>
  <si>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R$ 10.708.304,07 - DESCOMISSIONAMENTO DE EMBARCAÇÕES ABANDONADAS NA BAÍA DE GUANABARA PARA RECICLAGEM EM ESTALEIROS DE NITERÓI, NO PROGRAMA 0146 - DESENVOLVIMENTO ECONÔMICO, COMPENSADO NA AÇÃO - 4907 - OPERACIONALIZAÇÃO DA PUBLICIDADE INSTITUCIONAL, NO PROGRAMA 0145 - APOIO ADMINISTRATIVO NA SECRETARIA EXECUTIVA</t>
    </r>
  </si>
  <si>
    <t>VEREADORA VERÔNICA</t>
  </si>
  <si>
    <t>4125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</si>
  <si>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CAMPANHA EDUCATIVA SOBRE DIREITOS REPRODUTIVOS E A SAÚDE DA GESTANTE COM BASE NO ESTATUTO DA GESTANTE, NO PROGRAMA 0133 - ATENÇÃO À SAÚDE, COMPENSADO NA AÇÃO 4125 - ACOLHIMENTO À POPULAÇÃO EM SITUAÇÃO DE RUA, NO PROGRAMA 0027 - PROTEÇÃO SOCIAL ESPECIAL DE ALTA COMPLEXIDADE</t>
    </r>
  </si>
  <si>
    <t>3040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</si>
  <si>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CONSTRUÇÃO DO IV CONSELHO TUTELAR, NO PROGRAMA 0140 - JUSTIÇA, CIDADANIA E ACESSIBILIDADE, COMPENSADO NA AÇÃO 3040 - IMPLANTAÇÃO DE OBRAS DE URBANIZAÇÃO, NO PROGRAMA 0011 - MOBILIDADE URBANA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</si>
  <si>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PROGRAMA POPULAR DE HABITAÇÃO E REGULARIZAÇÃO FUNDIÁRIA NAS COMUNIDADES, NO PROGRAMA 0141 - HABITAÇÃO E REGULARIZAÇÃO FUNDIÁRIA, COMPENSADO NA AÇÃO 3040 - IMPLANTAÇÃO DE OBRAS DE URBANIZAÇÃO, NO PROGRAMA 0011 - MOBILIDADE URBANA</t>
    </r>
  </si>
  <si>
    <r>
      <rPr>
        <b/>
        <sz val="9"/>
        <color theme="1"/>
        <rFont val="Calibri"/>
        <family val="2"/>
        <scheme val="minor"/>
      </rPr>
      <t xml:space="preserve">AUMENTA O VALOR DA AÇÃO 4169  REALIZAÇÃO  DE FEIRAS DE ECONOMIA SOLIDÁRIA (FEIRAS ORGÂNICAS) </t>
    </r>
    <r>
      <rPr>
        <sz val="9"/>
        <color theme="1"/>
        <rFont val="Calibri"/>
        <family val="2"/>
        <scheme val="minor"/>
      </rPr>
      <t xml:space="preserve">EM  R$ 100.000,00  - NO PROGRAMA 0124 - SECONOMIA SOLIDÁRIA, COMPENSANDO NA AÇÃO 4187  - REALIZAÇÃO DAS GRANDES FESTIVIDADES E EVENTOS DA CIDADE - NO PROGRAMA 0138 -NITERÓI DESTINO TURÍSTICO,  QUE TEM DOTAÇÃO INICIAL NA LOA DE </t>
    </r>
    <r>
      <rPr>
        <b/>
        <sz val="9"/>
        <color theme="1"/>
        <rFont val="Calibri"/>
        <family val="2"/>
        <scheme val="minor"/>
      </rPr>
      <t>R$ 28.706.881,00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</si>
  <si>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R$ 5.000.000,00 - DRAGAGEM DO CANAL DE CAMBOATÁ, NO PROGRAMA 0147 - CIDADE VERDE E SUSTENTÁVEL, COMPENSADO NA AÇÃO 0956 - RESERVA DE CONTINGÊNCIA, NO PROGRAMA 0900 - OPERAÇÕES ESPECIAIS</t>
    </r>
  </si>
  <si>
    <t>0100</t>
  </si>
  <si>
    <r>
      <rPr>
        <b/>
        <sz val="9"/>
        <color theme="1"/>
        <rFont val="Calibri"/>
        <family val="2"/>
        <scheme val="minor"/>
      </rPr>
      <t>AUMENTA O VALOR DA AÇÃO 6264  MANUTENÇÃO DO CENTRO DE OPORTUNIDADES</t>
    </r>
    <r>
      <rPr>
        <sz val="9"/>
        <color theme="1"/>
        <rFont val="Calibri"/>
        <family val="2"/>
        <scheme val="minor"/>
      </rPr>
      <t xml:space="preserve"> EM  R$ 2.000.000,00  - NO PROGRAMA 0100- PROTEÇÃO SOCIAL BÁSICA, COMPENSANDO NA AÇÃO 4011  - CONSERVAÇÃO E RECUPERAÇÃO DE LOGRADOUROS PÚBLICOS - NO PROGRAMA 0010 - CIDADE URBANIZADA,  QUE TEM DOTAÇÃO INICIAL NA LOA DE </t>
    </r>
    <r>
      <rPr>
        <b/>
        <sz val="9"/>
        <color theme="1"/>
        <rFont val="Calibri"/>
        <family val="2"/>
        <scheme val="minor"/>
      </rPr>
      <t>R$ 27.175.842,63.</t>
    </r>
  </si>
  <si>
    <r>
      <rPr>
        <b/>
        <sz val="9"/>
        <color theme="1"/>
        <rFont val="Calibri"/>
        <family val="2"/>
        <scheme val="minor"/>
      </rPr>
      <t>AUMENTA O VALOR DA AÇÃO 6238  REALIZAÇÃO DE ABORDAGEM SOCIAL</t>
    </r>
    <r>
      <rPr>
        <sz val="9"/>
        <color theme="1"/>
        <rFont val="Calibri"/>
        <family val="2"/>
        <scheme val="minor"/>
      </rPr>
      <t xml:space="preserve"> EM  R$ 500.000,00  - NO PROGRAMA 0024 - PROTEÇÃO SOCIAL ESPECIAL DE MÉDIA COMPLEXIDADE,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</si>
  <si>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AUMENTA O VALOR DA AÇÃO 4125  ACOLHIMENTO DE PESSOAS EM SITUAÇÃO DE RUA</t>
    </r>
    <r>
      <rPr>
        <sz val="9"/>
        <color theme="1"/>
        <rFont val="Calibri"/>
        <family val="2"/>
        <scheme val="minor"/>
      </rPr>
      <t xml:space="preserve"> EM  R$ 2.000.000,00  - NO PROGRAMA 0027 - PROTEÇÃO SOCIAL ESPECIAL DE ALTA COMPLEXIDADE,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</si>
  <si>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>AUMENTA O VALOR DA AÇÃO 4162  MANUTENÇÃO DO RESTURANTE POPULAR</t>
    </r>
    <r>
      <rPr>
        <sz val="9"/>
        <color theme="1"/>
        <rFont val="Calibri"/>
        <family val="2"/>
        <scheme val="minor"/>
      </rPr>
      <t xml:space="preserve"> EM  R$ 5.000.000,00  - NO PROGRAMA 0142 - SEGURANÇA ALIMENTAR,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</si>
  <si>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R$ 10.000.000,00 - REALIZAÇÃO DE INTERVENÇÃO DEMELHORIAS URBANÍSTICAS AMBIENTAL, DRENAGEM E PAVIMENTAÇÃO DE LOGRADOUROS DO MURIQUI E ADJACÊNCIAS, NO PROGRAMA 0010 - CIDADE URBANIZADA, COMPENSADO NA AÇÃO 0956 - RESERVA DE CONTINGÊNCIA, NO PROGRAMA 0900 - OPERAÇÕES ESPECIAIS</t>
    </r>
  </si>
  <si>
    <r>
      <rPr>
        <b/>
        <sz val="9"/>
        <rFont val="Calibri"/>
        <family val="2"/>
        <scheme val="minor"/>
      </rPr>
      <t>ACRESCENTA NOVA AÇÃO</t>
    </r>
    <r>
      <rPr>
        <sz val="9"/>
        <rFont val="Calibri"/>
        <family val="2"/>
        <scheme val="minor"/>
      </rPr>
      <t xml:space="preserve"> NO VALOR DE  R$ 900.000,00  - AGENTES PELA CIDADANIA, NO PROGRAMA 0024- PROTEÇÃO SOCIAL ESPECIAL DE MÉDIA COMPLEXIDADE DA FMAS, COMPENSANDO  NO PROGRAMA 0011 - MOBILIDADE URBANA, AÇÃO 3040 - IMPLANTAÇÃO DAS OBRAS DE URBANIZAÇÃO - PRÓ-SUSTENTÁVEL</t>
    </r>
  </si>
  <si>
    <r>
      <rPr>
        <b/>
        <sz val="9"/>
        <rFont val="Calibri"/>
        <family val="2"/>
        <scheme val="minor"/>
      </rPr>
      <t>ACRESCENTA NOVA AÇÃO</t>
    </r>
    <r>
      <rPr>
        <sz val="9"/>
        <rFont val="Calibri"/>
        <family val="2"/>
        <scheme val="minor"/>
      </rPr>
      <t xml:space="preserve"> NO VALOR DE  R$ 600.000,00  - RAÍZES NITEROIENSES, NO PROGRAMA 0136- CULTURA É UM DIREITO, COMPENSANDO  NO PROGRAMA 0011 - MOBILIDADE URBANA, AÇÃO 3040 - IMPLANTAÇÃO DAS OBRAS DE URBANIZAÇÃO - PRÓ-SUSTENTÁVEL</t>
    </r>
  </si>
  <si>
    <r>
      <rPr>
        <b/>
        <sz val="9"/>
        <rFont val="Calibri"/>
        <family val="2"/>
        <scheme val="minor"/>
      </rPr>
      <t>ACRESCENTA NOVA AÇÃO</t>
    </r>
    <r>
      <rPr>
        <sz val="9"/>
        <rFont val="Calibri"/>
        <family val="2"/>
        <scheme val="minor"/>
      </rPr>
      <t xml:space="preserve"> NO VALOR DE  R$ 1.200.000,00  - INCENTIVO À ECONOMIA CRIATIVA, NO PROGRAMA 0136- CULTURA É UM DIREITO, COMPENSANDO  NO PROGRAMA 0011 - MOBILIDADE URBANA, AÇÃO 3040 - IMPLANTAÇÃO DAS OBRAS DE URBANIZAÇÃO - PRÓ-SUSTENTÁVEL</t>
    </r>
  </si>
  <si>
    <r>
      <rPr>
        <b/>
        <sz val="9"/>
        <rFont val="Calibri"/>
        <family val="2"/>
        <scheme val="minor"/>
      </rPr>
      <t>ACRESCENTA NOVA AÇÃO</t>
    </r>
    <r>
      <rPr>
        <sz val="9"/>
        <rFont val="Calibri"/>
        <family val="2"/>
        <scheme val="minor"/>
      </rPr>
      <t xml:space="preserve"> NO VALOR DE  R$ 1.800.000,00  - VALORIZAÇÃO E FORTALECIMENTO DA CULTURA URBANA E PERIFÉRICA, NO PROGRAMA 0136- CULTURA É UM DIREITO, COMPENSANDO  NO PROGRAMA 0011 - MOBILIDADE URBANA, AÇÃO 3040 - IMPLANTAÇÃO DAS OBRAS DE URBANIZAÇÃO - PRÓ-SUSTENTÁVEL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</si>
  <si>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R$ 20.000,00 - REABERTURA DA BIBLIOTECA POPULAR ALBERTINA FORTUNA BARROS, NO PROGRAMA 0135 - EDUCAÇÃO PARA TODOS,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</si>
  <si>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MANUTENÇÃO E AQUISIÇÃO DE LIVROS PARA BIBLIOTECAS POPULARES, NO PROGRAMA 0135 - EDUCAÇÃO PARA TODOS,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</si>
  <si>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IMPLEMENTAÇÃO DA AUTOMAÇÃO DAS BIBLIOTECAS POPULARES DA FME, NO PROGRAMA 0135 - EDUCAÇÃO PARA TODOS, COMPENSADO NA AÇÃO 0956 - RESERVA DE CONTINGÊNCIA, NO PROGRAMA 0900 - OPERAÇÕES ESPECIAIS</t>
    </r>
  </si>
  <si>
    <t>VEREADOR DOUGLAS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</si>
  <si>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R$ 50.000.000,00 - REAJUSTE NOS VENCIMENTOS SALARIAIS DOS GUARDAS CIVIS MUNICIPAIS, NO PROGRAMA 0131 - NITERÓI MAIS SEGURA, COMPENSADO NA AÇÃO 0956 - RESERVA DE CONTINGÊNCIA, NO PROGRAMA 0900 - OPERAÇÕES ESPECIAIS</t>
    </r>
  </si>
  <si>
    <t>5525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</si>
  <si>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R$ 5.000.000,00 - CONSTRUÇÃO DE UNIDADE MUNICIPAL INFANTIL - UMEI NA RIODADES, NO PROGRAMA 0135 - EDUCAÇÃO PARA TODOS, COMPENSADO NA AÇÃO 5525 - CONSTRUÇÃO E REFORMA DE ESCOLAS, NO PROGRAMA 0135 - EDUCAÇÃO PARA TODOS</t>
    </r>
  </si>
  <si>
    <r>
      <rPr>
        <b/>
        <sz val="9"/>
        <color theme="1"/>
        <rFont val="Calibri"/>
        <family val="2"/>
        <scheme val="minor"/>
      </rPr>
      <t>AUMENTA O VALOR DA AÇÃO 4159 -MANUTENÇÃO DE BANCOS DE ALIMENTOS</t>
    </r>
    <r>
      <rPr>
        <sz val="9"/>
        <color theme="1"/>
        <rFont val="Calibri"/>
        <family val="2"/>
        <scheme val="minor"/>
      </rPr>
      <t xml:space="preserve"> EM  R$ 200.000,00  - NO PROGRAMA 0142 - SEGURANÇA ALIMENTAR,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</si>
  <si>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t>027 - PROT. SOC. ESPEC. ALTA COMPLEX.</t>
  </si>
  <si>
    <t>ACOLHIMENTO À POPULAÇÃO EM SITUAÇÃO DE RUA</t>
  </si>
  <si>
    <t>IMPLANTAÇÃO DAS OBRAS DE URBANIZAÇÃO - PRÓ SUSTENTÁVEL</t>
  </si>
  <si>
    <t>SAIU DO</t>
  </si>
  <si>
    <t>SISTEMA</t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</si>
  <si>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R$ 250.000,00  - IMPLEMENTAÇÃO E MANUTENÇÃO DE UMA PADARIA - ESCOLA NA VILA IPIRANGA, NO PROGRAMA 0135 - EDUCAÇÃO PARA TODOS, COMPENSANDO NA AÇÃO 956 - RESERVA DE CONTINGÊNCIA ,  NO PROGRAMA 0900 - OPERAÇÕES ESPECIAIS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</si>
  <si>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 AMPLIAR A REDE CULTURA VIVA DE NITERÓI, NO PROGRAMA 0136 - CULTURA É UM DIREITO, COMPENSANDO NA AÇÃO 956 - RESERVA DE CONTINGÊNCIA ,  NO PROGRAMA 0900 - OPERAÇÕES ESPECIAIS</t>
    </r>
  </si>
  <si>
    <t>VEREADORA BENNY BRIOLLY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</si>
  <si>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R$ 5.000.000,00 - APOIO AO CONSULTÓRIO DE RUA,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</si>
  <si>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APOIO A VÍTIMAS DE VIOLAÇÕES DE DIREITOS HUMANOS, NO PROGRAMA  0140 - JUSTIÇA, CIDADANIA E ACESSIBILIDADE,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</si>
  <si>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REABERTURA DA CRECHE DO SANTO CRISTO, NO PROGRAMA  0135 - EDUCAÇÃO PARA TODOS,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</si>
  <si>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APOIO AMBULATORIO MUNICIPAL JOÃO W. NERY,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</si>
  <si>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APOIO A CRIAÇÃO DE ESPAÇOS DE AMAMENTAÇÃO,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</si>
  <si>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FORMAÇÃO CONTINUADA PARA ATENDER A POPULAÇÃO LGBTIA+,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</si>
  <si>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CRIAÇÃO DO PROGRAMA DE ATENÇÃO HUMANIZADA AO ABORTO LEGAL E JURIDICAMENTE AUTORIZADO NO ÂMBITO DO MUNICÍPIO DE NITERÓI,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</si>
  <si>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SAÚDE DA POPULAÇÃO TRANS,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</si>
  <si>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SERVIÇO DE ATENDIMENTO E ACOLHIDA À CRIANÇAS E ADOLESCENTES TRANS E APOIO ÀS MÃES, PAES E RESPONSÁVEIS, NO PROGRAMA  0133 - ATENÇÃO À SAÚDE, COMPENSANDO 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</si>
  <si>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IMPLEMENTAÇÃO DA LEI 10.639/03, NO PROGRAMA  0135 - EDUCAÇÃO PARA TODOS, COMPENSANDO  NO PROGRAMA 0131 - NITERÓI MAIS SEGURA.</t>
    </r>
  </si>
  <si>
    <r>
      <rPr>
        <b/>
        <sz val="9"/>
        <color theme="1"/>
        <rFont val="Calibri"/>
        <family val="2"/>
        <scheme val="minor"/>
      </rPr>
      <t>ACRESCENTA NOVA AÇÃO</t>
    </r>
    <r>
      <rPr>
        <sz val="9"/>
        <color theme="1"/>
        <rFont val="Calibri"/>
        <family val="2"/>
        <scheme val="minor"/>
      </rPr>
      <t xml:space="preserve"> NO VALOR DE  R$ 500.000,00  - REALIZAÇÃO DO CENSO DE INCLUSÃO , NO PROGRAMA 0140 - JUSTIÇA, CIDADANIA E ACESSIBILIDADE, COMPENSANDO NA AÇÃO 4187 - REALIZAÇÃO DE ATIVIDADES E EVENTOS   NO PROGRAMA 0145 - APOIO ADMINISTRATIVO NA SEXEC.</t>
    </r>
  </si>
  <si>
    <t>6151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</si>
  <si>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R$ 600.000,00 - IMPLANTAÇÃO E OPERACIONALIZAÇÃO ODONTOMÓVEL - NITERÓI, NO PROGRAMA  0133 - ATENÇÃO À SAÚDE, COMPENSANDO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</si>
  <si>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CONSTRUÇÃO DE ALAMBRADO, COLOCAÇÃO DE GRAMA SINTÉTICA, BELA VISTA, SAPÊ, ESTRADA WASHINGTON LUIZ NO PROGRAMA 0010 - CIDADE URBANIZADA, COMPENSANDO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</si>
  <si>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REESTRUTURAÇÃO DO PRÉDIO DA ASSOCIAÇÃO DE PAIS E AMIGOS DOS EXCEPCIONAIS, CONHECIDO COMO NÚCLEO PROFISSIONALIZANTE  LOCALIZADO NA ESTRADA VIÇOSO JARDIM, 30 - NITERÓI, NO PROGRAMA  0133 - ATENÇÃO À SAÚDE, COMPENSANDO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</si>
  <si>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AQUISIÇÃO DE EQUIPAMENTOS DE PROTEÇÃO INDIVIDUAL. DESTINATÁRIA ASSOCIAÇÃO FLUMINENSE DE REABILITAÇÃO DE NITERÓI,   LOCALIZADO NA ESTRADA VIÇOSO JARDIM, 30 - NITERÓI, NO PROGRAMA  0133 - ATENÇÃO À SAÚDE, COMPENSANDO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</si>
  <si>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CONSTRUÇÃO DE BANHEIROS E FRAUDÁRIOS NA PRAÇA DO LARGO DA BATALHA, NA DESCIDA DA CACHOEIRA, NO PROGRAMA 0010 - CIDADE URBANIZADA, COMPENSANDO NO PROGRAMA 0010 - CIDADE URBANIZADA.</t>
    </r>
  </si>
  <si>
    <t xml:space="preserve">0138 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</si>
  <si>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IMPLEMENTAÇÃO DA PLATAFORMA DIGITAL NO SAPÊ, NO PROGRAMA  0134 - CIDADE CIENTÍFICA E TECNOLÓGICA, COMPENSANDO NA AÇÃO 5075 IMPLEMENTAÇÃO DE EQUIPAMENTOS DE DIFUSÃO DA CIÊNCIA E TECNOLOGIA , NO PROGRAMA 0134- CIDADE CIENTÍFICA E TECNOLÓGICA.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</si>
  <si>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OBRAS DE ALARGAMENTO DAS MANILHAS DO RIO QUE CORTA  A RUA SÃO RAFAEL,AUMENTANDO A MANILHA QUE CORTA A LEONOR DA GLÓRIA, SAPÊ, NO PROGRAMA  0132 - RESILIÊNCIA A DESASTRES, COMPENSANDO NO PROGRAMA 0132- RESISIÊNCIA A DESASTRES.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</si>
  <si>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CONSTRUÇÃO DA PRAÇA NO LARGO EXISTENTE NO FINAL DA RUA JOAQUIM SOARES COM RUA ERALDO SOARES, NO LOCAL CONHECIDO COMO CAMBAXIRRA, SAPÊ, NO PROGRAMA 0010 - CIDADE URBANIZADA, COMPENSADO NA AÇÃO 3009  - CONSTRUÇÃO DE PRAÇAS E ÁREAS DE LAZER,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</si>
  <si>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REFORMA E AMPLIAÇÃO DA UNIDADE DE ENSINO ESCOLA MUNICIPAL LEVI CARNEIRO, SITUADA NO SAPÊ, NO PROGRAMA 0135 - EDUCAÇÃO PARA TODOS, COMPENSADO NA AÇÃO 4070  - MANUTENÇÃO E MELHORIA DA REDE ESCOLAR, NO PROGRAMA 0135 - EDUCAÇÃO PARA TODOS.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</si>
  <si>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REFORMA E AMPLIAÇÃO DA UNIDADE DE ENSINO UMEI ALMIR GARCIA DA SILVA, SITUADA NO MACEIÓ, NO PROGRAMA 0135 - EDUCAÇÃO PARA TODOS, COMPENSADO NA AÇÃO 4070  - MANUTENÇÃO E MELHORIA DA REDE ESCOLAR, NO PROGRAMA 0135 - EDUCAÇÃO PARA TODOS.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</si>
  <si>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REPARO E REPLANTIO DA GRAMA NO CAMPO DA FAZENDINHA (ARENA DA FAZENDINHA), NO PROGRAMA 0010 - CIDADE URBANIZADA, COMPENSADO NA AÇÃO 956 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</si>
  <si>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R$ 800.000,00 - CONTRATAÇÃO DE INSTITUIÇÃO DE GESTÃO DA UNIDADE MÉDICO DE FAMÍLIA SITUADA NO BAIRRO DA ATALAIA, NO PROGRAMA  0133 - ATENÇÃO À SAÚDE, COMPENSADO NA AÇÃO 6151 - OPERACIONALIZAÇÃO E QUALIFICAÇÃO DAS ATIVIDADES DO PMF, NO PROGRAMA 0133 - ATENÇÃO À SAÚDE.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</si>
  <si>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CONSTRUÇÃO DA POLICLÍNICA DO SAPÊ, NO PROGRAMA  0133 - ATENÇÃO À SAÚDE, COMPENSADO NA AÇÃO 6151 - OPERACIONALIZAÇÃO E QUALIFICAÇÃO DAS ATIVIDADES DO PMF, NO PROGRAMA 0133 - ATENÇÃO À SAÚDE.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</si>
  <si>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INSTALAÇÃO DE GRAMA SINTÉTICA NO CAMPO DE FUTEBOL DO SANTO INÁCIO (CAMPO DO BARREIRA), NO PROGRAMA 0010 - CIDADE URBANIZADA, COMPENSADO NA AÇÃO 956  - RESERVA DE CONTINGÊNCIA, NO PROGRAMA 0900 - OPERAÇÕES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</si>
  <si>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CONSTRUÇÃO DE ENCOSTA NA RUA BENTO MOURA, NÚMERO 36, MATO GROSSO, SAPÊ - NITERÓI, NO PROGRAMA  0132 - RESILIÊNCIA AO DESASTRE, COMPENSADO NA AÇÃO 3008 - REALIZAÇÃO DE OBRAS DE CONTENÇÃO EM ÁREAS DE RISCO, NO PROGRAMA 0132 - RESILIÊNCIA À DESASTRE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</si>
  <si>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R$ 4.000.000,00 - CONSTRUÇÃO E IMPLANTAÇÃO DE CRECHE NA COMUNIDADE DO CARANGUEJO, NO PROGRAMA 0135 - EDUCAÇÃO PARA TODOS, COMPENSADO NO PROGRAMA 0135 - EDUCAÇÃO PARA TODOS.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</si>
  <si>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CONSTRUÇÃO DA POLICLÍNICA DO BADU,  ATRAVÉS DA AMPLIAÇÃO DO MÓDULO DE FAMÍLIA JÁ EXISTENTE,NO PROGRAMA  0133 - ATENÇÃO À SAÚDE, COMPENSANDO NO PROGRAMA 0133 - ATENÇÃO À SAÚDE.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</si>
  <si>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R$ 600.000,00 - CONSTRUÇÃO DE PRAÇA NA CAIXA D'ÁGUA, NO PROGRAMA 0010 - CIDADE URBANIZADA, COMPENSADO NA AÇÃO 4035  - GESTÃO DAS CÂMERAS DE SEGURANÇA, NO PROGRAMA 0131 - NITERÓI MAIS SEGURA.</t>
    </r>
  </si>
  <si>
    <t>3010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</si>
  <si>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 DRENAGEM E PAVIMENTAÇÃO DE TODA EXTENSÃO DA ESTRADA DA FAZENDINHA  NO PROGRAMA 0010 - CIDADE URBANIZADA, COMPENSADO NA AÇÃO 3010  - DRENAGEM E PAVIMENTAÇÃO DE RUAS E LOGRADOUROS,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</si>
  <si>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OFICINAS CULTURAIS PARA AS CRIANÇAS NO CARNAVAL DO BADU, NO PROGRAMA 0136 - CULTURA É UM DIREITO, COMPENSANDO NA AÇÃO 4035  - GESTÃO DAS CÂMERAS DE SEGURANÇA,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</si>
  <si>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R$ 350.000,00 - CONSTRUÇÃO DE CAMPO DE FUTEBOLCOM GRAMA SINTÉTICA E ALAMBRADO NO POÇO LARGO, NO PROGRAMA 0010 - CIDADE URBANIZADA, COMPENSANDO NA AÇÃO 4035  - GESTÃO DAS CÂMERAS DE SEGURANÇA, NO PROGRAMA 0131 - NITERÓI MAIS SEGURA.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</si>
  <si>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CONSTRUÇÃO DE ENCOSTA NA IGREJINHA - NITERÓI, NO PROGRAMA  0132 - RESILIÊNCIA AO DESASTRE, COMPENSADO NA AÇÃO 3008 - REALIZAÇÃO DE OBRAS DE CONTENÇÃO EM ÁREAS DE RISCO, NO PROGRAMA 0132 - RESILIÊNCIA À DESASTRE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</si>
  <si>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R$ 300.000,00 - REALIZAÇÃO DE ENCONTRO DE BANDAS ESCOLARES DE FORMA A PROMOVER CAMPEONATOS DE BANDAS E FANFARRAS, NO PROGRAMA 0136 - CULTURA É UM DIREITO, COMPENSANDO NO PROGRAMA 0138 - NITERÓI DESTINO TURÍSTICO. 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</si>
  <si>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MARCHA PARA JESUS, NO PROGRAMA 0136 - CULTURA É UM DIREITO, COMPENSANDO NA AÇÃO 956  - RESERVA DE CONTINGÊNCIA, NO PROGRAMA 0900 - ENCARGOS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</si>
  <si>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MARCHA PELA UNIÃO INTER-RELIGIOSA, NO PROGRAMA 0136 - CULTURA É UM DIREITO, COMPENSANDO NA AÇÃO 956  - RESERVA DE CONTINGÊNCIA, NO PROGRAMA 0900 - ENCARGOS ESPECIAIS.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</si>
  <si>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 PROMOVER A REALIZAÇÃO DE GRAFITES NO MUNICÍPIO DE FORMA A RETRATAR ATRAVÉS DESTA ARTE OS EVENTOS E DATAS FESTIVAS DO MUNICÍPIO DE NITERÓI, NO PROGRAMA 0136 - CULTURA É UM DIREITO, COMPENSANDO  NO PROGRAMA 0136 - CULTURA É UM DIREITO.</t>
    </r>
  </si>
  <si>
    <t>OPERACIONALIZAÇÃO E QUALIFICAÇÃO DAS ATIVIDADES DO PMF</t>
  </si>
  <si>
    <t>0134 - CIDADE CIENTÍF E TECNOLÓGICA</t>
  </si>
  <si>
    <t>IMPLANTAÇÃO DE EQUIPAMENTOS DE DIFUSÃO DA CIÊNCIA E TECOLOGIA</t>
  </si>
  <si>
    <t>EXCLUIDA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</si>
  <si>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R$ 240.000,00 - CONSTRUÇÃO DE RAMPAS DE ACESSIBILIDADE NOS BAIRROS  DA ATALAIA E ITITIOCA, NO PROGRAMA  0011 - MOBILIDADE URBANA, COMPENSADO NA AÇÃO 3040  - IMPLANTAÇÃO DE OBRAS DE URBANIZAÇÃO PRÓ-SUSTENTÁVEL, NO PROGRAMA 0011 - MOBILIDADE URBANA.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</si>
  <si>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R$ 240.000,00 - CONSTRUÇÃO DE RAMPAS DE ACESSIBILIDADE NA ESTRADA WASHINGTON LUÍS ANTIGA ESTRADA DO SAPÊ, NO PROGRAMA  0011 - MOBILIDADE URBANA, COMPENSADO NA AÇÃO 3040  - IMPLANTAÇÃO DE OBRAS DE URBANIZAÇÃO - PRÓ-SUSTENTÁVEL, NO PROGRAMA 0011 - MOBILIDADE URBANA.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</si>
  <si>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SAÚDE INTEGRAL DA POPULAÇÃO LGBTIA+, NO PROGRAMA  0133 - ATENÇÃO À SAÚDE, COMPENSADO NA AÇÃO 4478  - MANUTENÇÃO DO PROGRMA NITERÓI MAIS SEGURA, NO PROGRAMA 0131 - NITERÓI MAIS SEGURA</t>
    </r>
  </si>
  <si>
    <t>AÇÃO NÃO EXISTE NA PLOA 2023</t>
  </si>
  <si>
    <t>A AÇÃO - CALENDÁRIO MUNICIPAL DE ECONOMIA SOLIDÁRIA NÃO EXISTE NA PLOA 2023. EMENDA MODIFICATIVA PREJUDICADA</t>
  </si>
  <si>
    <r>
      <rPr>
        <b/>
        <sz val="9"/>
        <color theme="1"/>
        <rFont val="Calibri"/>
        <family val="2"/>
        <scheme val="minor"/>
      </rPr>
      <t xml:space="preserve">AUMENTA O VALOR DA AÇÃO 6206  DIA MUNICIPAL DA VISIBILIDADE LÉSBICA </t>
    </r>
    <r>
      <rPr>
        <sz val="9"/>
        <color theme="1"/>
        <rFont val="Calibri"/>
        <family val="2"/>
        <scheme val="minor"/>
      </rPr>
      <t xml:space="preserve">EM  R$ 100.000,00  - NO PROGRAMA 0140-JUSTIÇA, CIDADANIA E ACESSIBLDADE, COMPENSANDO NA AÇÃO 6067  - REALZIAÇÃO DAS GRANDES FESTIVIDADES E EVENTOS DA CIDADE - NO PROGRAMA 0138 - NITERÓI: DESTINO TURÍSTICO,  QUE TEM DOTAÇÃO INICIAL NA LOA DE </t>
    </r>
    <r>
      <rPr>
        <b/>
        <sz val="9"/>
        <color theme="1"/>
        <rFont val="Calibri"/>
        <family val="2"/>
        <scheme val="minor"/>
      </rPr>
      <t>R$ 28.706.881,00</t>
    </r>
  </si>
  <si>
    <r>
      <rPr>
        <b/>
        <sz val="9"/>
        <color theme="1"/>
        <rFont val="Calibri"/>
        <family val="2"/>
        <scheme val="minor"/>
      </rPr>
      <t xml:space="preserve">AUMENTA O VALOR DA AÇÃO 6241  REALIZAR ACOMPANHAMENTO FAMILIAR-CREAS </t>
    </r>
    <r>
      <rPr>
        <sz val="9"/>
        <color theme="1"/>
        <rFont val="Calibri"/>
        <family val="2"/>
        <scheme val="minor"/>
      </rPr>
      <t xml:space="preserve">EM  R$ 1.000.000,00  - NO PROGRAMA 0100 -PROTEÇÃO SOCIAL BÁSICA,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</t>
    </r>
  </si>
  <si>
    <r>
      <rPr>
        <b/>
        <sz val="9"/>
        <color theme="1"/>
        <rFont val="Calibri"/>
        <family val="2"/>
        <scheme val="minor"/>
      </rPr>
      <t>AUMENTA O VALOR DA AÇÃO NÃO INFORMADA</t>
    </r>
    <r>
      <rPr>
        <sz val="9"/>
        <color theme="1"/>
        <rFont val="Calibri"/>
        <family val="2"/>
        <scheme val="minor"/>
      </rPr>
      <t xml:space="preserve"> EM  R$ 500.000,00  - NO PROGRAMA 0124 - ECONOMIA SOLIDÁRIA, COMPENSANDO NA AÇÃO 956  - RESERVA DE CONTINGÊNCIA - NO PROGRAMA 0900 - OPERAÇÕES ESPECIAIS,  QUE TEM DOTAÇÃO INICIAL NA LOA DE </t>
    </r>
    <r>
      <rPr>
        <b/>
        <sz val="9"/>
        <color theme="1"/>
        <rFont val="Calibri"/>
        <family val="2"/>
        <scheme val="minor"/>
      </rPr>
      <t>R$ 79.476.691,91.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</si>
  <si>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R$ 6.800.000,00 - CONSTRUÇÃO DE UNIDADE DE EDUCAÇÃO INFANTIL - UMEI NO BAIRRO DE SANTA BÁRBARA, NO PROGRAMA 0135 - EDUCAÇÃO PARA TODOS, COMPENSADO NA AÇÃO 5525 - CONSTRUÇÃO E REFORMA DE ESCOLAS, NO PROGRAMA 0135 - EDUCAÇÃO PARA TODOS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</si>
  <si>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R$ 2.800.000,00 - DRENAGEM E PAVIMENTAÇÃO DE LOGRADOUROS DE SANTA BÁRBARA, NO PROGRAMA 0010 - CIDADE URBANIZADA, COMPENSADO NA AÇÃO 3010 - DRENAGEM E PAVIMENTAÇÃO DE RUAS E LOGRADOUROS, NO PROGRAMA 0010 - CIDADE URBANIZADA NA EMUSA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</si>
  <si>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CONSTRUÇÃO DE ENCOSTAS NO BAIRRO DE SANTA BÁRBARA, NO PROGRAMA 0132 - RESILIÊNCIA À DESASTRES, COMPENSADO NA AÇÃO 3010 - DRENAGEM E PAVIMENTAÇÃO DE RUAS E LOGRADOUROS, NO PROGRAMA 0010 - CIDADE URBANIZADA NA EMUSA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</si>
  <si>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R$ 3.000.000,00 - RECAPEAMENTO DAS RUAS DO BAIRRO DE SANTA BÁRBARA, NO PROGRAMA 0010 - CIDADE URBANIZADA, COMPENSADO NA AÇÃO 4011 - CONSERVAÇÃO E RECUPERAÇÃO DE LOGRADOUROS PÚBLICOS, NO PROGRAMA 0010 - CIDADE URBANIZADA NA EMUSA</t>
    </r>
  </si>
  <si>
    <t>5071</t>
  </si>
  <si>
    <t>3015</t>
  </si>
  <si>
    <t>4015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</si>
  <si>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R$ 5.500.000,00 -OPERAÇÃO E MANUTENÇÃO DE ILUMINAÇÃO PÚBLICA DO BAIRRO DE SANTA BÁRBARA, NO PROGRAMA 0010 - CIDADE URBANIZADA, COMPENSADO NA AÇÃO 4015 - OPERAÇÃO E MANUTENÇÃO DA REDE DE ILUMINAÇÃO , NO PROGRAMA 0010 - CIDADE URBANIZADA NA EMUSA</t>
    </r>
  </si>
  <si>
    <t>NÃO EXISTE</t>
  </si>
  <si>
    <t>OPERACIONALIZAÇÃO DA PUBLICIDADE INSTITUCIONAL ( SEXEC )</t>
  </si>
  <si>
    <t>REVITALIZAÇÃO DE PRAÇAS E ÁREA DE LAZER</t>
  </si>
  <si>
    <t>ACRESCENTA NOVA AÇÃO NO VALOR DE R$ 1.000.000,00 - REALIZAÇÃO DE ESTUDOS E PROJETO VISANDO - IMPLANTAÇÃO E MANUTENÇÃO DESCOMISSIONAMENTO DE PRODUÇÃO OFFSHORE, NO PROGRAMA 0146 - DESENVOLVIMENTO ECONÔMICO, COMPENSADO NA AÇÃO 3009 - CONSTRUÇÃO DE PRAÇAS E ÁREAS DE LAZER, NO PROGRAMA 0010 - CIDADE URBANIZADA</t>
  </si>
  <si>
    <t>ACRESCENTA NOVA AÇÃO NO VALOR DE R$ 200.000,00 - FOMENTO A EMPREENDIMENTOS CIENTÍFICOS E TECNOLÓGICOS, NO PROGRAMA 0134 - CIDADE CIENTÍFICA E TECNOLÓGICA, COMPENSADO NA AÇÃO 3009 - CONSTRUÇÃO DE PRAÇAS E ÁREAS DE LAZER, NO PROGRAMA 0010 - CIDADE URBANIZADA</t>
  </si>
  <si>
    <t>ACRESCENTA NOVA AÇÃO NO VALOR DE R$ 300.000,00 - CONSTRUÇÃO DE BANHEIROS E FRALDÁRIOS NA PRAÇA LEVI NFRANCISCO DA CRUZ NUNES, NO PROGRAMA 0010 - CIDADE URBANIZADA, COMPENSADO NA AÇÃO 3009  - CONSTRUÇÃO DE PRAÇAS E ÁREAS DE LAZER, NO PROGRAMA 0010 - CIDADE URBANIZADA.</t>
  </si>
  <si>
    <t>ACRESCENTA NOVA AÇÃO NO VALOR DE R$ 300.000,00 - CONSTRUÇÃO DE BANHEIROS E FRALDÁRIOS NA PRAÇA DO BADU, NO PROGRAMA 0010 - CIDADE URBANIZADA, COMPENSADO NA AÇÃO 3009  - CONSTRUÇÃO DE PRAÇAS E ÁREAS DE LAZER, NO PROGRAMA 0010 - CIDADE URBANIZADA.</t>
  </si>
  <si>
    <t>ACRESCENTA NOVA AÇÃO NO VALOR DE R$ 300.000,00 - CONSTRUÇÃO DE BANHEIROS E FRALDÁRIOS NA PRAÇA PACHECO FARIA, NO PROGRAMA 0010 - CIDADE URBANIZADA, COMPENSADO NA AÇÃO 3009  - CONSTRUÇÃO DE PRAÇAS E ÁREAS DE LAZER, NO PROGRAMA 0010 - CIDADE URBANIZADA.</t>
  </si>
  <si>
    <t>ACRESCENTA NOVA AÇÃO NO VALOR DE R$ 600.000,00 -CONSTRUÇÃO DA QUADRA POLIESPORTIVA NA ESCOLA MUNICIPAL PROFESSOR HORÁCIO PACHECO, NO CANTAGALO , NO PROGRAMA 0010 - CIDADE URBANIZADA, COMPENSADO NA AÇÃO 3009  - CONSTRUÇÃO DE PRAÇAS E ÁREAS DE LAZER, NO PROGRAMA 0010 - CIDADE URBANIZADA.</t>
  </si>
  <si>
    <t>AUMENTA O VALOR DA AÇÃO 3334 - MODERNIZAÇÃO DE EQUIPAMENTOS DA GUARDA EM  R$ 2.000.000,00  - NO PROGRAMA 0131 -NITERÓI MAIS SEGURA, COMPENSANDO NA AÇÃO 3009  - CONSTRUÇÃO DE PRAÇAS E ÁREAS DE LAZER - NO PROGRAMA 0010 - CIDADE URBANIZADA.</t>
  </si>
  <si>
    <t>ACRESCENTA NOVA AÇÃO NO VALOR DE R$ 5.000.000,00 - CLIMATIZAÇÃO DAS ESCOLAS DA REDE MUNICIPAL DE EDUCAÇÃO, NO PROGRAMA 0135 - EDUCAÇÃO PARA TODOS, COMPENSADO NA AÇÃO 3009 - CONSTRUÇÃO DE PRAÇAS E ÁREAS DE LAZER, NO PROGRAMA 0010 - CIDADE URBANIZADA</t>
  </si>
  <si>
    <t>ACRESCENTA NOVA AÇÃO NO VALOR DE R$ 1.000.000,00 - IMPLEMENTAÇÃO DE BANDAS E FANFARRAS NAS ESCOLAS DA REDE MUNICIPAL, NO PROGRAMA 0136 - CULTURA É UM DIREIRO, COMPENSADO NA AÇÃO 3009 - CONSTRUÇÃO DE PRAÇAS E ÁREAS DE LAZER, NO PROGRAMA 0010 - CIDADE URBANIZADA</t>
  </si>
  <si>
    <t>ACRESCENTA NOVA AÇÃO NO VALOR DE R$ 9.400.000,00- INSTALAÇÃO DE SISTEMA DE SEGURANÇA E MONITORAMENTO NAS ESOCLAS DA REDE MUNICIPAL DE NITERÓI, NO PROGRAMA 0135 - EDUCAÇÃO PARA TODOS, COMPENSADO NA AÇÃO 3009 - CONSTRUÇÃO DE PRAÇAS E ÁREAS DE LAZER, NO PROGRAMA 0010 - CIDADE URBANIZADA NA EMUSA</t>
  </si>
  <si>
    <t>ACRESCENTA NOVA AÇÃO NO VALOR DE R$ 200.000,00 - CONSTRUÇÃO DE PRAÇAS E ÁREA DE LAZER NO BAIRRO DE SANTA BÁRBARA, NO PROGRAMA 0010 - CIDADE URBANIZADA, COMPENSADO NA AÇÃO 3009 - CONSTRUÇÃO DE PRAÇAS E ÁREAS DE LAZER, NO PROGRAMA 0010 - CIDADE URBANIZADA NA EMUSA</t>
  </si>
  <si>
    <t>ACRESCENTA NOVA AÇÃO NO VALOR DE  R$ 300.000,00  - IMPLANTAÇÃO E MANUTENÇÃO DE ALOJAMENTO PARA ANIMAIS VÍTIMAS DE MAUS-TRATOS (CANINOS E FELINOS) , NO PROGRAMA 0114 - PROTEÇÃO A FAUNA, COMPENSANDO NA AÇÃO 3009  - CONSTRUÇÃO DE PRAÇAS E ÁREAS DE LAZER,  NO PROGRAMA 0010 - CIDADE URBANIZADA.</t>
  </si>
  <si>
    <t>ACRESCENTA NOVA AÇÃO NO VALOR DE  R$ 360.000,00  - CONSTRUÇÃO DE PARQUINHOS E ÁREA DE LAZER NA VILA IPIRANGA E SANTO CRISTO , NO PROGRAMA 0010 - CIDADE URBANIZADA, COMPENSANDO NA AÇÃO 3009  - CONSTRUÇÃO DE PRAÇAS E ÁREAS DE LAZER ,  NO PROGRAMA 0010 - CIDADE URBANIZADA.</t>
  </si>
  <si>
    <t>ACRESCENTA NOVA AÇÃO NO VALOR DE  R$ 300.000,00  - CONSTRUÇÃO DE QUADRA POLIESPORTIVA NO CAVALÃO , NO PROGRAMA 0010 - CIDADE URBANIZADA, COMPENSANDO NA AÇÃO 3009  - CONSTRUÇÃO DE PRAÇAS E ÁREAS DE LAZER ,  NO PROGRAMA 0010 - CIDADE URBANIZADA.</t>
  </si>
  <si>
    <t>ACRESCENTA NOVA AÇÃO NO VALOR DE R$ 2.000.000,00 - IMPLANTAÇÃO DE CENTRO DE TRIAGEM E REABILITAÇÃO DA FAUNA SILVESTRE, NO PROGRAMA 0114 - PROTEÇÃO À FAUNA, COMPENSADO NA AÇÃO 3009 - CONSTRUÇÃO DE PRAÇAS E ÁREAS DE LAZER, NO PROGRAMA 0010 - CIDADE URBANIZADA NA SECRETARIA DE FAZENDA</t>
  </si>
  <si>
    <t>ACRESCENTA NOVA AÇÃO NO VALOR DE R$ 500.000,00 - MODERNIZAÇÃO DE AMBULATÓRIOS DA REDE DE ATENÇÃO BÁSICA E ESPECIALIDADES, NO PROGRAMA 0133 - ATENÇÃO Á SAÚDE, COMPENSANDO NA AÇÃO - 3009 - CONSTRUÇÃO DE PRAÇAS E ÁREA DE LAZER, NO PROGRAMA 0010 - CIDADE URBANIZADA.</t>
  </si>
  <si>
    <t>ACRESCENTA NOVA AÇÃO NO VALOR DE R$ 1.000.000,00 - IMPLEMENTAÇÃO DE PONTOS DE INTERNET EM ÁREAS DE LAZER, NO PROGRAMA 0134 - CIDADE CIENTÍFICA E TECNOLÓGICA, COMPENSANDO NA AÇÃO - 3009 - CONSTRUÇÃO DE PRAÇAS E ÁREA DE LAZER, NO PROGRAMA 0010 - CIDADE URBANIZADA.</t>
  </si>
  <si>
    <t>ACRESCENTA NOVA AÇÃO NO VALOR DE R$ 120.000,00 - IMPLEMENTAÇÃO E MANUTENÇÃO DO PROJETO CANOA HAVAIANA, NO PROGRAMA 0137 - CIDADE DO ESPORTE, COMPENSADO NA AÇÃO  3009 - CONSTRUÇÃO DE PRAÇAS E ÁREAS DE LAZER, NO PROGRAMA 0010 - CIDADE URBANIZADA</t>
  </si>
  <si>
    <t>ACRESCENTA NOVA AÇÃO NO VALOR R$ 60.000,00 - REALIZAÇÃO DA FEIRA ECO ARARIBÓIA, NO PROGRAMA 0138 - NITERÓI: DESTINO TURÍSTICO, COMPENSADO NA AÇÃO 3009 - CONSTRUÇÃO DE PRAÇAS E ÁREAS DE LAZER, NO PROGRAMA 0010 - CIDADE URBANIZADA</t>
  </si>
  <si>
    <t>ACRESCENTA NOVA AÇÃO NO VALOR DE R$ 500.000,00 - VIABILIDADE DA REQUALIFICAÇÃO URBANO AMBIENTAL DO MURIQUI E VILA PROGRESSO, NO PROGRAMA 0010 - CIDADE URBANIZADA, COMPENSADO NA AÇÃO 3009 - CONSTRUÇÃO DE PRAÇAS E ÁREAS DE LAZER, NO PROGRAMA 0010 - CIDADE URBANIZADA</t>
  </si>
  <si>
    <t>ACRESCENTA NOVA AÇÃO NO VALOR DE  R$ 3.000.000,00  - PLANO EMERGENCIAL DE CALÇADAS, NO PROGRAMA 0010 - CIDADE URBANIZADA, COMPENSANDO NA AÇÃO 5072  - OPERACIONALIZAÇÃO DAS OBRAS E REFORMAS ,  QUE TEM DOTAÇÃO INICIAL NA LOA DE R$ 348.112.273,00.</t>
  </si>
  <si>
    <t>ACRESCENTA NOVA AÇÃO NO VALOR DE  R$ 1.000.000,00  - IMPLEMENTAÇÃO DO PROGRAMA MELHORIAS DE CONDIÇÕES DE TRABALHO DOS AGENTES DE TRÂNSITO, NO PROGRAMA 0011 - MOBILIDADE URBANA, COMPENSANDO NA AÇÃO 5072  - OPERACIONALIZAÇÃO DAS OBRAS E REFORMAS,  NO PROGRAMA 0010 - CIDADE URBANIZADA - QUE TEM DOTAÇÃO INICIAL NA LOA DE R$ 348.112.273,00</t>
  </si>
  <si>
    <t>ACRESCENTA NOVA AÇÃO NO VALOR DE  R$ 200.000,00  - REALIZAÇÃO DE ESTUDO PARA IMPLEMENTAÇÃO DE SINAIS SONOROS DE TRÂNSITO NAS PRINCIPAIS VIAS DA CIDADE NO PROGRAMA 0011 - MOBILIDADE URBANA, COMPENSANDO NA AÇÃO 5072  - OPERACIONALIZAÇÃO DAS OBRAS E REFORMAS,  NO PROGRAMA 0010 - CIDADE URBANIZADA - QUE TEM DOTAÇÃO INICIAL NA LOA DE R$ 348.112.273,00</t>
  </si>
  <si>
    <t>ACRESCENTA NOVA AÇÃO NO VALOR DE  R$ 500.000,00  - IMPLANTAÇÃO DO CENTRO MUNICIPAL DE ATENDIMENTO AO CONSUMIDOR, NO PROGRAMA 0146 - DESENVOLVIMENTO ECONÔMICO, COMPENSANDO NA AÇÃO 5072  - OPERACIONALIZAÇÃO DAS OBRAS E REFORMAS,  NO PROGRAMA 0010 - CIDADE URBANIZADA - QUE TEM DOTAÇÃO INICIAL NA LOA DE R$ 348.112.273,00</t>
  </si>
  <si>
    <t>ACRESCENTA NOVA AÇÃO NO VALOR DE  R$ 300.000,00  - INSTALAÇÃO DE BICICLETÁRIO NO TERMINAL RODOVIÁRIO PRESIDENTE JOÃO GOULART, NO PROGRAMA 0011 - MOBILIDADE URBANA, COMPENSANDO NA AÇÃO 5072  - OPERACIONALIZAÇÃO DAS OBRAS E REFORMAS,  NO PROGRAMA 0010 - CIDADE URBANIZADA - QUE TEM DOTAÇÃO INICIAL NA LOA DE R$ 348.112.273,00</t>
  </si>
  <si>
    <t>ACRESCENTA NOVA AÇÃO NO VALOR DE  R$ 1.000.000,00  - MANUTENÇÃO E SUBSTITUIÇÃO DE TODA ESTRUTURA ELÉTRICA DO TEATRO MUNICIPAL JOÃO CAETANO, NO PROGRAMA 0136 - CULTURA É UM DIREITO, COMPENSANDO NA AÇÃO 5072  - OPERACIONALIZAÇÃO DAS OBRAS E REFORMAS,  NO PROGRAMA 0010 - CIDADE URBANIZADA - QUE TEM DOTAÇÃO INICIAL NA LOA DE R$ 348.112.273,00</t>
  </si>
  <si>
    <t>ACRESCENTA NOVA AÇÃO NO VALOR DE  R$ 5.000.000,00  - CONSTRUÇÃO DE UM TELEFÉRICO LIGANDO O PARQUE DA CIDADE COM O BAIRRO DO CAFUBÁ,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</si>
  <si>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R$ 5.000.000,00  - CONSTRUÇÃO DE UM TELEFÉRICO LIGANDO O PARQUE DA CIDADE COM A PRAÇA DO RÁDIO AMADOR EM SÃO FRANCISCO,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</si>
  <si>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R$ 500.000,00  - ESTUDO CONSTRUÇÃO DE UM TELEFÉRICO LIGANDO O PARQUE DA CIDADE COM O BAIRRO DO CAFUBÁ,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</si>
  <si>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R$ 500.000,00  - ESTUDO PARA CONSTRUÇÃO DE UM TELEFÉRICO LIGANDO O PARQUE DA CIDADE COM A PRAÇA DO RÁDIO AMADOR EM SÃO FRANCISCO,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</si>
  <si>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R$ 5.000.000,00  - CONSTRUÇÃO DE UM ATRACADOURO PÚBLICO COM MARINA NA PRAIA DE SÃO FRANCISCO,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</si>
  <si>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R$ 500.000,00  - ESTUDO PARA CONSTRUÇÃO DE UM ATRACADOURO PÚBLICO COM MARINA NA PRAIA DE SÃO FRANCISCO, NO PROGRAMA 0138 - NITERÓI DESTINO TURÍSTICO, COMPENSANDO NA AÇÃO 5072  - OPERACIONALIZAÇÃO DAS OBRAS E REFORMAS,  NO PROGRAMA 0010 - CIDADE URBANIZADA - QUE TEM DOTAÇÃO INICIAL NA LOA DE R$ 348.112.273,00</t>
  </si>
  <si>
    <t>ACRESCENTA NOVA AÇÃO NO VALOR DE  R$ 300.000,00  - INSTALAÇÃO DE MAPAS TÁTEIS NAS PRINCIPAIS RUAS E AVENIDAS PARA DEFICIENTES VISUAIS, NO PROGRAMA 0010 - CIDADE URBANIZADA, COMPENSANDO NA AÇÃO 5072  - OPERACIONALIZAÇÃO DAS OBRAS E REFORMAS,  NO PROGRAMA 0010 - CIDADE URBANIZADA - QUE TEM DOTAÇÃO INICIAL NA LOA DE R$ 348.112.273,00</t>
  </si>
  <si>
    <t>ACRESCENTA NOVA AÇÃO NO VALOR DE  R$ 10.000.000,00  - CONSTRUÇÃO DO CENTRO DE CONVENÇÕES DE NITERÓI, NO PROGRAMA 0146 - DESENVOLVIMENTO ECONÔMICO, COMPENSANDO NA AÇÃO 5072  - OPERACIONALIZAÇÃO DAS OBRAS E REFORMAS,  NO PROGRAMA 0010 - CIDADE URBANIZADA - QUE TEM DOTAÇÃO INICIAL NA LOA DE R$ 348.112.273,00</t>
  </si>
  <si>
    <t>ACRESCENTA NOVA AÇÃO NO VALOR DE  R$ 500.000,00  - IMPLANTAÇÃO DO TERMINAL PESQUEIRO NO MUNICÍPIO DE NITERÓI, NO PROGRAMA 0146 - DESENVOLVIMENTO ECONÔMICO, COMPENSANDO NA AÇÃO 5072  - OPERACIONALIZAÇÃO DAS OBRAS E REFORMAS,  NO PROGRAMA 0010 - CIDADE URBANIZADA - QUE TEM DOTAÇÃO INICIAL NA LOA DE R$ 348.112.273,00</t>
  </si>
  <si>
    <t>ACRESCENTA NOVA AÇÃO NO VALOR DE  R$ 1.000.000,00  - CRIAÇÃO DO CENTRO DE TRATAMENTO DE DOENÇAS RARAS, NO PROGRAMA 0133 - ATENÇÃO A SAÚDE, COMPENSANDO NA AÇÃO 5072  - OPERACIONALIZAÇÃO DAS OBRAS E REFORMAS,  NO PROGRAMA 0010 - CIDADE URBANIZADA - QUE TEM DOTAÇÃO INICIAL NA LOA DE R$ 348.112.273,00</t>
  </si>
  <si>
    <t>ACRESCENTA NOVA AÇÃO NO VALOR DE  R$ 300.000,00  - OBRAS DE TRANSFORMAÇÃO DA PRAÇA RAUL DE OLIVEIRA RODRIGUES EM UM EQUIPAMENTO DENOMINADO "PARCÃO", NO PROGRAMA 0010 - CIDADE URBANIZADA, COMPENSANDO NA AÇÃO 5072  - OPERACIONALIZAÇÃO DAS OBRAS E REFORMAS,  NO PROGRAMA 0010 - CIDADE URBANIZADA - QUE TEM DOTAÇÃO INICIAL NA LOA DE R$ 348.112.273,00</t>
  </si>
  <si>
    <t>ACRESCENTA NOVA AÇÃO NO VALOR DE  R$ 300.000,00  - OBRAS DE TRANSFORMAÇÃO DA PRAÇA LUIA GOMES DA SILVA EM UM EQUIPAMENTO DENOMINADO "PARCÃO", NO PROGRAMA 0010 - CIDADE URBANIZADA, COMPENSANDO NA AÇÃO 5072  - OPERACIONALIZAÇÃO DAS OBRAS E REFORMAS,  NO PROGRAMA 0010 - CIDADE URBANIZADA - QUE TEM DOTAÇÃO INICIAL NA LOA DE R$ 348.112.273,00</t>
  </si>
  <si>
    <t>ACRESCENTA NOVA AÇÃO NO VALOR DE  R$ 1.250.000,00  - INSTALAÇÃO E MANUTENÇÃO DE BRINQUEDOS E EQUIPAMENTOS DE ACADEMIA PARA IDOSOS, EM AÇO INOX, NA REGIÃO LITORÂNEA ( FRENTE MAR ), NO PROGRAMA 0010 - CIDADE URBANIZADA, COMPENSANDO NA AÇÃO 5072  - OPERACIONALIZAÇÃO DAS OBRAS E REFORMAS,  NO PROGRAMA 0010 - CIDADE URBANIZADA - QUE TEM DOTAÇÃO INICIAL NA LOA DE R$ 348.112.273,00</t>
  </si>
  <si>
    <t>ACRESCENTA NOVA AÇÃO NO VALOR DE  R$ 2.500.000,00  - INSTALAÇÃO DE CEMITÉRIO COM CREMATÓRIO PÚBLICO, NO PROGRAMA 0010 - CIDADE URBANIZADA, COMPENSANDO NA AÇÃO 5072  - OPERACIONALIZAÇÃO DAS OBRAS E REFORMAS,  NO PROGRAMA 0010 - CIDADE URBANIZADA - QUE TEM DOTAÇÃO INICIAL NA LOA DE R$ 348.112.273,00</t>
  </si>
  <si>
    <t>ACRESCENTA NOVA AÇÃO NO VALOR DE  R$ 2.500.000,00  - INSTALAÇÃO DE CEMITÉRIO COM CREMATÓRIO PÚBLICO, PARA ANIMAIS, NO PROGRAMA 0010 - CIDADE URBANIZADA, COMPENSANDO NA AÇÃO 5072  - OPERACIONALIZAÇÃO DAS OBRAS E REFORMAS,  NO PROGRAMA 0010 - CIDADE URBANIZADA - QUE TEM DOTAÇÃO INICIAL NA LOA DE R$ 348.112.273,00</t>
  </si>
  <si>
    <t>ACRESCENTA NOVA AÇÃO NO VALOR DE  R$ 3.000.000,00  - CRIAÇÃO DE MERCADO POPULAR NO CENTRO E ICARAÍ, PARA VENDEDORES AMBULANTES CREDENCIADOS, NO PROGRAMA 0146 - DESENVOLVIMENTO ECONÔMICO, COMPENSANDO NA AÇÃO 5072  - OPERACIONALIZAÇÃO DAS OBRAS E REFORMAS,  NO PROGRAMA 0010 - CIDADE URBANIZADA - QUE TEM DOTAÇÃO INICIAL NA LOA DE R$ 348.112.273,00</t>
  </si>
  <si>
    <t>ACRESCENTA NOVA AÇÃO NO VALOR DE  R$ 3.000.000,00  - CONSTRUÇÃO DO COMPLEXO ESPORTIVO NO BALDEADOR, EM FRENTE AO CONDOMÍNIO BENTO PESTANA, NO PROGRAMA 0137 - CIDADE DO ESPORTE, COMPENSANDO NA AÇÃO 5072  - OPERACIONALIZAÇÃO DAS OBRAS E REFORMAS,  NO PROGRAMA 0010 - CIDADE URBANIZADA - QUE TEM DOTAÇÃO INICIAL NA LOA DE R$ 348.112.273,00</t>
  </si>
  <si>
    <t>ACRESCENTA NOVA AÇÃO NO VALOR DE  R$ 500.000,00  - REALIZAÇÃO DO PROJETO PRAIA PARA TODOS, NAS PRAIAS DA CIDADE, NO PROGRAMA 0147 - CIDADE VERDE E SUSTENTÁVEL, COMPENSANDO NA AÇÃO 5072  - OPERACIONALIZAÇÃO DAS OBRAS E REFORMAS,  NO PROGRAMA 0010 - CIDADE URBANIZADA - QUE TEM DOTAÇÃO INICIAL NA LOA DE R$ 348.112.273,00</t>
  </si>
  <si>
    <t>ACRESCENTA NOVA AÇÃO NO VALOR DE  R$ 2.000.000,00  - MOTIRÃO DE OPERAÇÃO DE CATARATA (INSTITUTO BRASILEIRO DE ASSISTÊNCIA E PESQUISA - IBAP) , NO PROGRAMA 0133 - ATENÇÃO A SAÚDE, COMPENSANDO NA AÇÃO 5072  - OPERACIONALIZAÇÃO DAS OBRAS E REFORMAS,  NO PROGRAMA 0010 - CIDADE URBANIZADA - QUE TEM DOTAÇÃO INICIAL NA LOA DE R$ 348.112.273,00</t>
  </si>
  <si>
    <t>ACRESCENTA NOVA AÇÃO NO VALOR DE  R$ 2.000.000,00  - DIAGNÓSTICO DE DOENÇAS RARAS (AFR - ASSOCIAÇÃO FLUMINENSE DE REABILITAÇÃO), NO PROGRAMA 0133 - ATENÇÃO A SAÚDE, COMPENSANDO NA AÇÃO 5072  - OPERACIONALIZAÇÃO DAS OBRAS E REFORMAS,  NO PROGRAMA 0010 - CIDADE URBANIZADA - QUE TEM DOTAÇÃO INICIAL NA LOA DE R$ 348.112.273,00</t>
  </si>
  <si>
    <t>ACRESCENTA NOVA AÇÃO NO VALOR DE  R$ 500.000,00  - REALIZAÇÃO DE OBRAS DE INFRAESTRUTURA NA APAE NITERÓI ( ASSOCIAÇÃO DE PAIS E AMIGOS DOS EXCEPCIONAIS ), NO PROGRAMA 0133 - ATENÇÃO A SAÚDE, COMPENSANDO NA AÇÃO 5072  - OPERACIONALIZAÇÃO DAS OBRAS E REFORMAS,  NO PROGRAMA 0010 - CIDADE URBANIZADA - QUE TEM DOTAÇÃO INICIAL NA LOA DE R$ 348.112.273,00</t>
  </si>
  <si>
    <t>ACRESCENTA NOVA AÇÃO NO VALOR DE  R$ 500.000,00  - REALIZAÇÃO DE OBRAS DE INFRAESTRUTURA NA APADA NITERÓI ( ASSOCIAÇÃO DE PAIS E AMIGOS DOS DEFICIENTES AUDITIVOS ), NO PROGRAMA 0133 - ATENÇÃO A SAÚDE, COMPENSANDO NA AÇÃO 5072  - OPERACIONALIZAÇÃO DAS OBRAS E REFORMAS,  NO PROGRAMA 0010 - CIDADE URBANIZADA - QUE TEM DOTAÇÃO INICIAL NA LOA DE R$ 348.112.273,00</t>
  </si>
  <si>
    <t>ACRESCENTA NOVA AÇÃO NO VALOR DE  R$ 500.000,00  - NITERÓI INCLUSIVO, NO PROGRAMA 0133 - ATENÇÃO A SAÚDE, COMPENSANDO NA AÇÃO 5072  - OPERACIONALIZAÇÃO DAS OBRAS E REFORMAS,  NO PROGRAMA 0010 - CIDADE URBANIZADA - QUE TEM DOTAÇÃO INICIAL NA LOA DE R$ 348.112.273,00</t>
  </si>
  <si>
    <t>ACRESCENTA NOVA AÇÃO NO VALOR DE  R$ 5.000.000,00  - DRENAGEM E PAVIMENTAÇÃO COMPATÍVEIS COM AS CARACTERÍSTICAS AMBIENTAIS DA REGIÃO DO MURIQUI E VILA PROGRESSO, NO PROGRAMA 0010 - CIDADE URBANIZADA, COMPENSANDO NA AÇÃO 5072  - OPERACIONALIZAÇÃO DAS OBRAS E REFORMAS,  NO PROGRAMA 0010 - CIDADE URBANIZADA - QUE TEM DOTAÇÃO INICIAL NA LOA DE R$ 348.112.273,00</t>
  </si>
  <si>
    <t>ACRESCENTA NOVA AÇÃO NO VALOR DE  R$ 500.000,00  - DESASSOREAMENTO DOS RIOS, REPOSIÇÃO DE MATERIAL ADEQUADO COMPACTADO E CORTE DA VEGETAÇÃO PRÓXIMA A REDE ELÉTRICA NA REGIÃO DO MURIQUI E VILA PROGRESSO, NO PROGRAMA 0010 - CIDADE URBANIZADA, COMPENSANDO NA AÇÃO 5072  - OPERACIONALIZAÇÃO DAS OBRAS E REFORMAS,  NO PROGRAMA 0010 - CIDADE URBANIZADA - QUE TEM DOTAÇÃO INICIAL NA LOA DE R$ 348.112.273,00</t>
  </si>
  <si>
    <t>ACRESCENTA NOVA AÇÃO NO VALOR DE  R$ 250.000,00  - PROGRAMA DE MELHORIAS DA CASA DO EMPREENDEDOR NO PROGRAMA 0146 - DESENVOLVIMENTO ECONÔMICO, COMPENSANDO NA AÇÃO 5072  - OPERACIONALIZAÇÃO DAS OBRAS E REFORMAS,  NO PROGRAMA 0010 - CIDADE URBANIZADA - QUE TEM DOTAÇÃO INICIAL NA LOA DE R$ 348.112.273,00</t>
  </si>
  <si>
    <t>ACRESCENTA NOVA AÇÃO NO VALOR DE  R$ 100.000,00  - PROMOVER AÇÕES DE PROMOÇÃO DA DA DEFESA DO CONSUMIDOR, NO PROGRAMA 0146 - DESENVOLVIMENTO ECONÔMICO, COMPENSANDO NA AÇÃO 5072  - OPERACIONALIZAÇÃO DAS OBRAS E REFORMAS,  NO PROGRAMA 0010 - CIDADE URBANIZADA - QUE TEM DOTAÇÃO INICIAL NA LOA DE R$ 348.112.273,00</t>
  </si>
  <si>
    <t>AUMENTA O VALOR DA AÇÃO 3421 - DRAGAGEM DO CANAL DE SÃO LOURENÇO  EM  R$ 20.000.000,00  - NO PROGRAMA 0146 - DESENVOLVIMENTO ECONÔMICO, COMPENSANDO NA AÇÃO 5072  - OPERACIONALIZAÇÃO DAS OBRAS E REFORMAS, NO PROGRAMA 0010 - CIDADE URBANIZADA ,  QUE TEM DOTAÇÃO INICIAL NA LOA DE R$ 348.112.273,00</t>
  </si>
  <si>
    <t>ACRESCENTA NOVA AÇÃO NO VALOR DE  R$ 270.000,00  - PROGRAMA CERCAMENTO VERDE, NO PROGRAMA 0147 - CIDADE VERDE E SUSTENTÁVEL, COMPENSANDO NA AÇÃO 6104  - MANUTENÇÃO DE ARBORIZAÇÃO DE PRAÇAS E RUAS,  NO PROGRAMA 0147 - CIDADE VERDE E SUSTENTÁVEL - QUE TEM DOTAÇÃO INICIAL NA LOA DE R$ 27.198.536,18</t>
  </si>
  <si>
    <t>ACRESCENTA NOVA AÇÃO NO VALOR DE  R$ 500.000,00  -  CRIAR A ESCOLA MUNICIPAL DE CIRCO , NO PROGRAMA 0136 - CULTURA É UM DIREITO, COMPENSANDO NA AÇÃO 5072 - OPERACIONALIZAÇÃO DAS OBRAS E REFORMAS,  NO PROGRAMA 0010 - CIDADE URBANIZADA.</t>
  </si>
  <si>
    <t>ACRESCENTA NOVA AÇÃO NO VALOR DE  R$ 50.000,00  - REALIZAÇÃO DE CAMPANHA VISANDO A PREVENÇÃO AO SUICÍDIO, NO PROGRAMA 0133 - ATENÇÃO À SAÚDE, COMPENSANDO  NO PROGRAMA 0010 - CIDADE URBANIZADA, AÇÃO 5072 - OPERACIONALIZAÇÃO DAS OBRAS E REFORMAS</t>
  </si>
  <si>
    <t>ACRESCENTA NOVA AÇÃO NO VALOR DE  R$ 2.000.000,00  - CONSTRUÇÃO DE LEITO NA MATERNIDADE ALZIRA REIS PARA CUMPRIMENTO DA LEI MUNICIPAL 3425/19 - LEI TEODORA, NO PROGRAMA 0133 - ATENÇÃO À SAÚDE, COMPENSANDO  NO PROGRAMA 0010 - CIDADE URBANIZADA, AÇÃO 5072 - OPERACIONALIZAÇÃO DAS OBRAS E REFORMAS</t>
  </si>
  <si>
    <t>ACRESCENTA NOVA AÇÃO NO VALOR DE  R$ 2.000.000,00  - IMPLEMENTAÇÃO DO ARQUIVO PÚBLICO MUNICIPAL, NO PROGRAMA 0136 - CULTURA É UM DIREITO, COMPENSANDO  NO PROGRAMA 0010 - CIDADE URBANIZADA, AÇÃO 5072 - OPERACIONALIZAÇÃO DAS OBRAS E REFORMAS</t>
  </si>
  <si>
    <t>ACRESCENTA NOVA AÇÃO NO VALOR DE  R$ 150.000,00  -  LICITAÇÃO DE FORNECEDOR DE ALUGUEL DE BARRACAS E SUA LOGÍSTICA DE MANUTENÇÃO, GUARDA E TRANSPORTE PARA OS 120 EVENTOS DO CIRCUITO ARARIBÓIA , NO PROGRAMA 0137 - CIDADE DO ESPORTE, COMPENSANDO NA AÇÃO 5072 - OPERACIONALIZAÇÃO DAS OBRAS E REFORMAS,  NO PROGRAMA 0147 - CIDADE VERDE E SUSTENTÁVEL.</t>
  </si>
  <si>
    <t>ACRESCENTA NOVA AÇÃO NO VALOR DE  R$ 500.000,00  -  APOIO PARA ATLETAS NITEROIENSES QUE VENHAM A REPRESENTAR O MUNICÍPIO DE ALGUMA FORMA EM COMPETIÇÕES REALIZADAS EM OUTRAS CIDADES , NO PROGRAMA 0137 - CIDADE DO ESPORTE, COMPENSANDO NA AÇÃO 5072 - OPERACIONALIZAÇÃO DAS OBRAS E REFORMAS,  NO PROGRAMA 0147 - CIDADE VERDE E SUSTENTÁVEL.</t>
  </si>
  <si>
    <t>ACRESCENTA NOVA AÇÃO NO VALOR DE  R$ 1.000.000,00  -  IMPLANTAÇÃO DE PROGRAMA DE ACESSIBILIDADE NOS SERVIÇOS DE SAÚDE PARA ELIMINAR BARREIRAS FÍSICAS DE COMUNICAÇÃO E ATITUDINAIS , NO PROGRAMA 0133 - ATENÇÃO À SAÚDE, COMPENSANDO NA AÇÃO 5072 - OPERACIONALIZAÇÃO DAS OBRAS E REFORMAS,  NO PROGRAMA 0147 - CIDADE VERDE E SUSTENTÁVEL.</t>
  </si>
  <si>
    <t>ACRESCENTA NOVA AÇÃO NO VALOR DE  R$ 1.200.000,00  -  OBRAS EM ESPAÇOS DE CULTURA, ESPORTE, EDUCAÇÃO E SAÚDE QUE GARANTAM ACESSIBILIDADE PARA PCDS: SINALIZAÇÃO VISUAL E SONORA, SIGNOS EM BRAILLE, BANHEIROS ADAPTADOS, DEGRAUS REBAIXADOS RAMPAS DE ACESSO; QUE O ENTORNO DAS ESTAÇÕES DE ÔNIBUS E BARCAS AS CALÇADAS SEJAM PLANAS, COM REGULARIZAÇÃO, RAMPAS DE ACESSO E, EM ALGUMAS SITUAÇÕES, CORRIMÕES DE ACESSIBILIDADE , NO PROGRAMA 0133 - ATENÇÃO À SAÚDE, COMPENSANDO NA AÇÃO 5072 - OPERACIONALIZAÇÃO DAS OBRAS E REFORMAS,  NO PROGRAMA 0147 - CIDADE VERDE E SUSTENTÁVEL.</t>
  </si>
  <si>
    <t>ACRESCENTA NOVA AÇÃO NO VALOR DE  R$ 50.000,00  -  AMPLIAÇÃO DO PROGRAMA PRAIA SEM BARREIRAS, NO PROGRAMA 0133 - ATENÇÃO À SAÚDE, COMPENSANDO NA AÇÃO 5072 - OPERACIONALIZAÇÃO DAS OBRAS E REFORMAS,  NO PROGRAMA 0147 - CIDADE VERDE E SUSTENTÁVEL.</t>
  </si>
  <si>
    <t>ACRESCENTA NOVA AÇÃO NO VALOR DE  R$ 500.000,00  -  AMPLIAÇÃO DO PROGRAMA SAÚDE DA MULHER PARA CONTEMPLAR AS MULHERES COM DEFICIÊNCIA RESIDENTES NO MUNICÍPIO DE NITERÓI, NO PROGRAMA 0133 - ATENÇÃO À SAÚDE, COMPENSANDO NA AÇÃO 5072 - OPERACIONALIZAÇÃO DAS OBRAS E REFORMAS,  NO PROGRAMA 0147 - CIDADE VERDE E SUSTENTÁVEL.</t>
  </si>
  <si>
    <t>ACRESCENTA NOVA AÇÃO NO VALOR DE  R$ 250.000,00  -  AQUISIÇÃO DE CAMAS E MACAS GINECOLÓGICAS ACESSÍVEIS PARA MULHERES CADEIRANTES, NO PROGRAMA 0133 - ATENÇÃO À SAÚDE, COMPENSANDO NA AÇÃO 5072 - OPERACIONALIZAÇÃO DAS OBRAS E REFORMAS,  NO PROGRAMA 0147 - CIDADE VERDE E SUSTENTÁVEL.</t>
  </si>
  <si>
    <t>ACRESCENTA NOVA AÇÃO NO VALOR DE  R$ 1.000.000,00  -  CLIMATIZAÇÃO DAS UNIDADES DE ENSINO DA REDE MUNICIPAL, NO PROGRAMA 0135 - EDUCAÇÃO PARA TODOS, COMPENSANDO NA AÇÃO 5072 - OPERACIONALIZAÇÃO DAS OBRAS E REFORMAS,  NO PROGRAMA 0147 - CIDADE VERDE E SUSTENTÁVEL.</t>
  </si>
  <si>
    <t>ACRESCENTA NOVA AÇÃO NO VALOR DE  R$ 500.000,00  - ABRIGO MUNIICPAL/FAZENDA MODELO, NO PROGRAMA 0114 - PROTEÇÃO À FAUNA, COMPENSANDO  NO PROGRAMA 0010 - CIDADE URBANIZADA, AÇÃO 5072 - OPERACIONALIZAÇÃO DAS OBRAS E REFORMAS</t>
  </si>
  <si>
    <t>ACRESCENTA NOVA AÇÃO NO VALOR DE  R$ 1.000.000,00  - FUNDO PARA MANUTENÇÃO DE CALÇADAS, NO PROGRAMA 0010 - CIDADE URBANIZADA NA SECONSER, COMPENSANDO  NO PROGRAMA 0010 - CIDADE URBANIZADA, AÇÃO 5072 - OPERACIONALIZAÇÃO DAS OBRAS E REFORMAS</t>
  </si>
  <si>
    <t>ACRESCENTA NOVA AÇÃO NO VALOR DE R$ 2.000.000,00 - URBANIZAÇÃO DAS COMUNIDADES DO MORRO DO CASTRO, NO PROGRAMA 0010 - CIDADE URBANIZADA, COMPENSADO NA AÇÃO 5072 - OPERACIONALIZAÇÃO DAS OBRAS E REFORMAS  , NO PROGRAMA 0010 - CIDADE URBANIZADA NA EMUSA</t>
  </si>
  <si>
    <t>ACRESCENTA NOVA AÇÃO NO VALOR DE R$ 9.000.000,00 - URBANIZAÇÃO DAS COMUNIDADES DO CARAMUJO (NOVO MUNDO E MANGUEIRINHA), NO PROGRAMA 0010 - CIDADE URBANIZADA, COMPENSADO NA AÇÃO 5072 - OPERACIONALIZAÇÃO DAS OBRAS E REFORMAS  , NO PROGRAMA 0010 - CIDADE URBANIZADA NA EMUSA</t>
  </si>
  <si>
    <t>ACRESCENTA NOVA AÇÃO NO VALOR DE R$ 9.000.000,00 - URBANIZAÇÃO DAS COMUNIDADES DO BAIRRO DO BALDEADOR, NO PROGRAMA 0010 - CIDADE URBANIZADA, COMPENSADO NA AÇÃO 5072 - OPERACIONALIZAÇÃO DAS OBRAS E REFORMAS  , NO PROGRAMA 0010 - CIDADE URBANIZADA NA EMUSA</t>
  </si>
  <si>
    <t>ACRESCENTA NOVA AÇÃO NO VALOR DE R$ 9.000.000,00 - URBANIZAÇÃO DA COMUNIDADE DO MORRO DA BOA VISTA, NO PROGRAMA 0010 - CIDADE URBANIZADA, COMPENSADO NA AÇÃO 5072 - OPERACIONALIZAÇÃO DAS OBRAS E REFORMAS  , NO PROGRAMA 0010 - CIDADE URBANIZADA NA EMUSA</t>
  </si>
  <si>
    <t>OBSERVAÇÕES</t>
  </si>
  <si>
    <t xml:space="preserve"> FUNDO MUN. CONSERV. AMBIENTAL</t>
  </si>
  <si>
    <t>NÃO SENDO INFORMADOS PROGRAMAS E AÇÕES.</t>
  </si>
  <si>
    <r>
      <t>1-</t>
    </r>
    <r>
      <rPr>
        <b/>
        <sz val="8"/>
        <color theme="1"/>
        <rFont val="Calibri"/>
        <family val="2"/>
        <scheme val="minor"/>
      </rPr>
      <t>NA EMENDA 55</t>
    </r>
    <r>
      <rPr>
        <sz val="8"/>
        <color theme="1"/>
        <rFont val="Calibri"/>
        <family val="2"/>
        <scheme val="minor"/>
      </rPr>
      <t>, A FONTE DE RECURSOS (</t>
    </r>
    <r>
      <rPr>
        <b/>
        <sz val="8"/>
        <color theme="1"/>
        <rFont val="Calibri"/>
        <family val="2"/>
        <scheme val="minor"/>
      </rPr>
      <t>1700</t>
    </r>
    <r>
      <rPr>
        <sz val="8"/>
        <color theme="1"/>
        <rFont val="Calibri"/>
        <family val="2"/>
        <scheme val="minor"/>
      </rPr>
      <t>) UTILIZADA PARA COMPENSAR O VALOR DE R$ 400.000,00, TRATA-SE DE RECURSOS DE</t>
    </r>
    <r>
      <rPr>
        <b/>
        <sz val="8"/>
        <color theme="1"/>
        <rFont val="Calibri"/>
        <family val="2"/>
        <scheme val="minor"/>
      </rPr>
      <t xml:space="preserve"> CONVÊNIOS DA UNIÃO, VERBA CARIMBADA.</t>
    </r>
  </si>
  <si>
    <r>
      <t xml:space="preserve">3- </t>
    </r>
    <r>
      <rPr>
        <b/>
        <sz val="8"/>
        <color theme="1"/>
        <rFont val="Calibri"/>
        <family val="2"/>
        <scheme val="minor"/>
      </rPr>
      <t>AS EMENDAS Nºs</t>
    </r>
    <r>
      <rPr>
        <sz val="8"/>
        <color theme="1"/>
        <rFont val="Calibri"/>
        <family val="2"/>
        <scheme val="minor"/>
      </rPr>
      <t xml:space="preserve">. </t>
    </r>
    <r>
      <rPr>
        <b/>
        <sz val="8"/>
        <color theme="1"/>
        <rFont val="Calibri"/>
        <family val="2"/>
        <scheme val="minor"/>
      </rPr>
      <t>174</t>
    </r>
    <r>
      <rPr>
        <sz val="8"/>
        <color theme="1"/>
        <rFont val="Calibri"/>
        <family val="2"/>
        <scheme val="minor"/>
      </rPr>
      <t xml:space="preserve"> DE AUTORIA DOS VEREADOR LEONARDO GIORDANO E </t>
    </r>
    <r>
      <rPr>
        <b/>
        <sz val="8"/>
        <color theme="1"/>
        <rFont val="Calibri"/>
        <family val="2"/>
        <scheme val="minor"/>
      </rPr>
      <t>244</t>
    </r>
    <r>
      <rPr>
        <sz val="8"/>
        <color theme="1"/>
        <rFont val="Calibri"/>
        <family val="2"/>
        <scheme val="minor"/>
      </rPr>
      <t xml:space="preserve"> DE AUTORIA DO VEREADOR MARCOS SABINO POSSUEM O MESMO OBJETO  </t>
    </r>
    <r>
      <rPr>
        <b/>
        <sz val="8"/>
        <color theme="1"/>
        <rFont val="Calibri"/>
        <family val="2"/>
        <scheme val="minor"/>
      </rPr>
      <t>( REALIZAR O FESTIVAL BEATLES WEEK )</t>
    </r>
  </si>
  <si>
    <t>5- NA EMENDA 260 DE AUTORIA DO VEREADOR DANIEL MARQUES A COMPENSAÇÃO É FEITA DIRETAMENTE NA UNIDADE FUNDO MUNICIPAL DE MOBILIDADE URBANA, NÃO SENDO INFORMADO PROGRAMA E AÇÃO.</t>
  </si>
  <si>
    <r>
      <t xml:space="preserve">6- NAS EMENDAS 56,98,99,101,228 E 286 DE AUTORIA DO VEREADOR DANIEL MARQUES AS COMPENSAÇÕES SÃO FEITAS DIRETAMENTE NA UNIDADE </t>
    </r>
    <r>
      <rPr>
        <b/>
        <sz val="8"/>
        <color theme="1"/>
        <rFont val="Calibri"/>
        <family val="2"/>
        <scheme val="minor"/>
      </rPr>
      <t xml:space="preserve">FUNDO MUNICIPAL DE CONSERVAÇÃO AMBIENTAL, </t>
    </r>
  </si>
  <si>
    <t>10- NA EMENDA 357 DE AUTORIA DO VEREADOR FOLHA  A COMPENSAÇÃO É FEITA DIRETAMENTE NO PROGRAMA 0132 RESILIÊNCIA A DESASTRES, NÃO SENDO INFORMADA A  AÇÃO CORRESPONDENTE.</t>
  </si>
  <si>
    <t>11- NA EMENDA 369 DE AUTORIA DO VEREADOR FOLHA  A COMPENSAÇÃO É FEITA DIRETAMENTE NO PROGRAMA 0133 ATENÇÃO À SAÚDE, NÃO SENDO INFORMADA A  AÇÃO CORRESPONDENTE.</t>
  </si>
  <si>
    <t>12- NA EMENDA 429 DE AUTORIA DO VEREADOR FOLHA  A COMPENSAÇÃO É FEITA DIRETAMENTE NO PROGRAMA 0136 CULTURA É UM DIREITO, NÃO SENDO INFORMADA A  AÇÃO CORRESPONDENTE.</t>
  </si>
  <si>
    <r>
      <t xml:space="preserve">14- NAS EMENDAS 353 E 426  DE AUTORIA DO VEREADOR FOLHA AS COMPENSAÇÕES SÃO FEITAS DIRETAMENTE NO </t>
    </r>
    <r>
      <rPr>
        <b/>
        <sz val="8"/>
        <color theme="1"/>
        <rFont val="Calibri"/>
        <family val="2"/>
        <scheme val="minor"/>
      </rPr>
      <t>PROGRAMA 0138 NITERÓI DESTINO TURÍSTICO,</t>
    </r>
    <r>
      <rPr>
        <sz val="8"/>
        <color theme="1"/>
        <rFont val="Calibri"/>
        <family val="2"/>
        <scheme val="minor"/>
      </rPr>
      <t xml:space="preserve"> NÃO SENDO INFORMADAS A  AÇÕES CORRESPONDENTES.</t>
    </r>
  </si>
  <si>
    <r>
      <t xml:space="preserve">15- NA EMENDA 368 DE AUTORIA DO VEREADOR FOLHA  A COMPENSAÇÃO É FEITA DIRETAMENTE NO </t>
    </r>
    <r>
      <rPr>
        <b/>
        <sz val="8"/>
        <color theme="1"/>
        <rFont val="Calibri"/>
        <family val="2"/>
        <scheme val="minor"/>
      </rPr>
      <t>PROGRAMA 0135 EDUCAÇÃO PARA TODOS</t>
    </r>
    <r>
      <rPr>
        <sz val="8"/>
        <color theme="1"/>
        <rFont val="Calibri"/>
        <family val="2"/>
        <scheme val="minor"/>
      </rPr>
      <t>, NÃO SENDO INFORMADA A  AÇÃO CORRESPONDENTE.</t>
    </r>
  </si>
  <si>
    <t>16- A AÇÃO 3040 IMPLANTAÇÃO DAS OBRAS DE URBANIZAÇÃO - PRÓ SUSTENTÁVEL, NO PROGRAMA 0011 MOBLILIDADE URBANA, ESTÁ APRESENTADO SALDO DE DOTAÇÃO NEGATIVO APÓS LANÇAMENTO DAS EMENDAS</t>
  </si>
  <si>
    <t>17- O PROGRAMA 0131 NITERÓI MAIS SEGURA, ESTÁ APRESENTADO SALDO DE DOTAÇÃO NEGATIVO APÓS LANÇAMENTO DAS EMENDAS</t>
  </si>
  <si>
    <t>18- A AÇÃO 4478 MANUTENÇÃO DO PROGRAMA NITERÓI MAIS SEGURA, NO PROGRAMA 0131 NITERÓI MAIS SEGURA, ESTÁ APRESENTADO SALDO DE DOTAÇÃO NEGATIVO APÓS LANÇAMENTO DAS EMENDAS</t>
  </si>
  <si>
    <t>19- A AÇÃO 4907  , OPERACIONALIZAÇÃO DA PUBLICIDADE INSTITUCIONAL,NO PROGRAMA 0145 APOIO ADMINISTRATIVO, ESTÁ APRESENTADO SALDO DE DOTAÇÃO NEGATIVO APÓS LANÇAMENTO DAS EMENDAS</t>
  </si>
  <si>
    <t>20- A AÇÃO 5072  , OPERACIONALIZAÇÃO DAS OBRAS E REFORMAS,NO PROGRAMA 0147 - CIDADE VERDE E SUSTENTÁVEL, ESTÁ APRESENTADO SALDO DE DOTAÇÃO NEGATIVO APÓS LANÇAMENTO DAS EMENDAS</t>
  </si>
  <si>
    <r>
      <t xml:space="preserve">4- AS EMENDAS NºS. 142,147,148,156,158,198,199,200,209,210,247,250,251,252,253,255 DO </t>
    </r>
    <r>
      <rPr>
        <b/>
        <sz val="8"/>
        <color theme="1"/>
        <rFont val="Calibri"/>
        <family val="2"/>
        <scheme val="minor"/>
      </rPr>
      <t xml:space="preserve">VEREADOR PROFESSOR TÚLIO, </t>
    </r>
    <r>
      <rPr>
        <sz val="8"/>
        <color theme="1"/>
        <rFont val="Calibri"/>
        <family val="2"/>
        <scheme val="minor"/>
      </rPr>
      <t xml:space="preserve">AS EMENDAS NºS. 300,305,316,317,319,329,331,332 DO </t>
    </r>
    <r>
      <rPr>
        <b/>
        <sz val="8"/>
        <color theme="1"/>
        <rFont val="Calibri"/>
        <family val="2"/>
        <scheme val="minor"/>
      </rPr>
      <t xml:space="preserve">VEREADOR PAULO EDUARDO </t>
    </r>
  </si>
  <si>
    <t xml:space="preserve">7- NAS EMENDAS 247,250,497,503,641,667,695 E 703, DE AUTORIA DO VEREADOR PROFESSOR TÚLIO, AS EMENDAS 319 E 332 DE AUTORIA DO VEREADOR PAULO EDUARDO GOMES E AS EMENDAS 346 E 350 DE AUTORIA </t>
  </si>
  <si>
    <r>
      <t xml:space="preserve">DO VEREADOR  FOLHA, AS COMPENSAÇÕES SÃO FEITAS DIRETAMENTE NO </t>
    </r>
    <r>
      <rPr>
        <b/>
        <sz val="8"/>
        <color theme="1"/>
        <rFont val="Calibri"/>
        <family val="2"/>
        <scheme val="minor"/>
      </rPr>
      <t>PROGRAMA 0010 CIDADE URBANIZADA</t>
    </r>
    <r>
      <rPr>
        <sz val="8"/>
        <color theme="1"/>
        <rFont val="Calibri"/>
        <family val="2"/>
        <scheme val="minor"/>
      </rPr>
      <t>, NÃO SENDO INFORMADAS EM QUE AÇÕES DEVERIAM SER COMPENSADAS.</t>
    </r>
  </si>
  <si>
    <r>
      <t xml:space="preserve">8- NAS EMENDAS 142,146,147,148,156,158,198,199,200,201,209,210,251,252,253 E 255 DE AUTORIA DO VEREADOR PROFESSOR TÚLIO AS COMPENSAÇÕES SÃO FEITAS DIRETAMENTE NO </t>
    </r>
    <r>
      <rPr>
        <b/>
        <sz val="8"/>
        <color theme="1"/>
        <rFont val="Calibri"/>
        <family val="2"/>
        <scheme val="minor"/>
      </rPr>
      <t xml:space="preserve">PROGRAMA 0131 -NITERÓI   </t>
    </r>
  </si>
  <si>
    <r>
      <rPr>
        <b/>
        <sz val="8"/>
        <color theme="1"/>
        <rFont val="Calibri"/>
        <family val="2"/>
        <scheme val="minor"/>
      </rPr>
      <t>MAIS SEGURA</t>
    </r>
    <r>
      <rPr>
        <sz val="8"/>
        <color theme="1"/>
        <rFont val="Calibri"/>
        <family val="2"/>
        <scheme val="minor"/>
      </rPr>
      <t>, NÃO SENDO INFORMADAS EM QUE AÇÕES DEVERIAM SER COMPENSADAS.</t>
    </r>
  </si>
  <si>
    <r>
      <t xml:space="preserve">9- NAS EMENDAS 300, 305, 316 E 317 DE AUTORIA DO VEREADOR PAULO EDUARDO GOMES,  AS COMPENSAÇÕES SÃO FEITAS DIRETAMENTE NO </t>
    </r>
    <r>
      <rPr>
        <b/>
        <sz val="8"/>
        <color theme="1"/>
        <rFont val="Calibri"/>
        <family val="2"/>
        <scheme val="minor"/>
      </rPr>
      <t>PROGRAMA 0131 -NITERÓI MAIS SEGURA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NÃO SENDO INFORMADAS </t>
    </r>
  </si>
  <si>
    <t>EM QUE AÇÕES DEVERIAM SER COMPENSADAS .</t>
  </si>
  <si>
    <r>
      <t xml:space="preserve">13- NAS EMENDAS 329 E 331  DE AUTORIA DO VEREADOR PAULO EDUARDO GOMES AS COMPENSAÇÕES SÃO FEITAS DIRETAMENTE NO PROGRAMA </t>
    </r>
    <r>
      <rPr>
        <b/>
        <sz val="8"/>
        <color theme="1"/>
        <rFont val="Calibri"/>
        <family val="2"/>
        <scheme val="minor"/>
      </rPr>
      <t>0138 NITERÓI DESTINO TURÍSTICO</t>
    </r>
    <r>
      <rPr>
        <sz val="8"/>
        <color theme="1"/>
        <rFont val="Calibri"/>
        <family val="2"/>
        <scheme val="minor"/>
      </rPr>
      <t xml:space="preserve">, NÃO SENDO INFORMADAS </t>
    </r>
  </si>
  <si>
    <t>AS  AÇÕES CORRESPONDENTES.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</si>
  <si>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R$ 3.000.000,00 - REFORMA DAS PRAÇAS E IMPLANTAÇÃO DE GRAMA SINTÉTICA NO CAMPO DE FUTEBOL LÚCIO NEVADA NO BAIRRO DE SANTA BÁRBARA, NO PROGRAMA 0010 - CIDADE URBANIZADA, COMPENSADO NA AÇÃO 5071 - REVITALIZAÇÃO DE PRAÇAS E ÁREAS DE LAZER, NO PROGRAMA 0010 - CIDADE URBANIZADA 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</si>
  <si>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R$ 400.000,00 - IMPLEMENTAÇÃO DO PROGRAMA CALÇADA LIVRE NO BAIRRO DE SANTA BÁRBARA, NO PROGRAMA 0010 - CIDADE URBANIZADA, COMPENSADO NA AÇÃO 3015 - IMPLEMENTAÇÃO DO PROGRAMA CALÇADA LIVRE NO BAIRRO DE SANTA BÁRBARA, NO PROGRAMA 0010 - CIDADE URBANIZADA </t>
    </r>
  </si>
  <si>
    <r>
      <rPr>
        <b/>
        <sz val="9"/>
        <color theme="1"/>
        <rFont val="Calibri"/>
        <family val="2"/>
        <scheme val="minor"/>
      </rPr>
      <t xml:space="preserve">AUMENTA O VALOR DA AÇÃO 6208  REALIZAÇÃO DO MÊS DA CONSCIÊNCIA NEGRA </t>
    </r>
    <r>
      <rPr>
        <sz val="9"/>
        <color theme="1"/>
        <rFont val="Calibri"/>
        <family val="2"/>
        <scheme val="minor"/>
      </rPr>
      <t>EM  R$ 300.000,00  - NO PROGRAMA 0140 - JUSTIÇA, CIDADANIA E ACESSIBLDADE, COMPENSANDO NA AÇÃO 6067  - REALZIAÇÃO DAS GRANDES FESTIVIDADES E EVENTOS DA CIDADE - NO PROGRAMA 0138 - NITERÓI: DESTINO TURÍSTICO.</t>
    </r>
  </si>
  <si>
    <t>AUMENTA O VALOR DA AÇÃO 4955 - REMUNERAÇÃO DE PESSOAL ATIVO EM  R$ 15.638.948,51  - NO PROGRAMA 0145 - APOIO ADMINISTRATIVO, NO ORGÃO 19.01 SECRETARIA MUNICIPAL DE ORDEM PÚBLICA, COMPENSANDO NA AÇÃO 5072  - OPERACIONALIZAÇÃO DE OBRAS E REFORMAS - NO PROGRAMA 0010 - CIDADE URBANIZADA.</t>
  </si>
  <si>
    <t>AUMENTA O VALOR DA AÇÃO 4955 - REMUNERAÇÃO DE PESSOAL ATIVO EM  R$ 35.091.060,37  - NO PROGRAMA 0145 - APOIO ADMINISTRATIVO, NO ORGÃO 25.43 FUNDO MUNICIPAL DE SAÚDE, COMPENSANDO NA AÇÃO 5072  - OPERACIONALIZAÇÃO DE OBRAS E REFORMAS - NO PROGRAMA 0010 - CIDADE URBANIZADA.</t>
  </si>
  <si>
    <r>
      <rPr>
        <b/>
        <sz val="8"/>
        <color theme="1"/>
        <rFont val="Calibri"/>
        <family val="2"/>
        <scheme val="minor"/>
      </rPr>
      <t>GOMES</t>
    </r>
    <r>
      <rPr>
        <sz val="8"/>
        <color theme="1"/>
        <rFont val="Calibri"/>
        <family val="2"/>
        <scheme val="minor"/>
      </rPr>
      <t xml:space="preserve"> E AS EMENDAS NºS. 346,350,353,357,368,369,426 E 429 DO </t>
    </r>
    <r>
      <rPr>
        <b/>
        <sz val="8"/>
        <color theme="1"/>
        <rFont val="Calibri"/>
        <family val="2"/>
        <scheme val="minor"/>
      </rPr>
      <t>VEREADOR FOLHA</t>
    </r>
    <r>
      <rPr>
        <sz val="8"/>
        <color theme="1"/>
        <rFont val="Calibri"/>
        <family val="2"/>
        <scheme val="minor"/>
      </rPr>
      <t xml:space="preserve">, NÃO INFORMARAM QUAIS AÇÕES  SERIAM UTILIZADAS PARA COMPENSAÇÕES, SENDO INFORMADOS APENAS OS PROGRAMAS. </t>
    </r>
  </si>
  <si>
    <t>ACRESCENTA NOVA AÇÃO NO VALOR DE  R$ 500.000,00  -  OBRAS PARA REFORMA E AQUISIÇÃO DE EQUIPAMENTOS PARA O HOSPITAL OÊNCIO DE FREITRAS , NO PROGRAMA 0133 - ATENÇÃO À SAÚDE, COMPENSANDO NA AÇÃO 5072 - OPERACIONALIZAÇÃO DAS OBRAS E REFORMAS,  NO PROGRAMA 0147 - CIDADE VERDE E SUSTENTÁVEL.</t>
  </si>
  <si>
    <t>VEREADOR ANDRIGO DE CARVALHO</t>
  </si>
  <si>
    <t>ACRESCENTA NOVA AÇÃO NO VALOR DE R$ 500.000,00 - IMPLEMENTAÇÃO DE BANDAS E FANFARRAS NAS ESCOLAS DA REDE MUNICIPAL, NO PROGRAMA 0135 - EDUCAÇÃO PARA TODOS, COMPENSADO NA AÇÃO 3009 - CONSTRUÇÃO DE PRAÇAS E ÁREAS DE LAZER, NO PROGRAMA 0010 - CIDADE URBANIZADA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</si>
  <si>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R$ 200.000,00 -CRIAÇÃO DE RESERVATÓRIOS DE CAPTAÇÃO DE ÁGUA DA CHUVA, NO PROGRAMA 0147 - CIDADE VERDE E SUSTENTÁVEL, COMPENSADO NA AÇÃO 0956 - RESERVA DE CONTINGÊNCIA, NO PROGRAMA 0900 - OPERAÇÕES ESPECIAIS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</si>
  <si>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R$ 8.000.000,00 - DESAPROPRIAÇÃO DA FÁBRICA ATLANTIC E SANTA IRIA , EM JURUJUBA, NO PROGRAMA 0010 - CIDADE URBANIZADA, COMPENSANDO NA AÇÃO 5072 - OPERACIONALIZAÇÃO DAS OBRAS E REFORMAS  -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</si>
  <si>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 300.000,00 - REALIZAÇÃO DO FESTIVAL DO PEIXE EM JURUJUBA, NO PROGRAMA 0136 - CULTURA É UM DIREITO, COMPENSANDO NA AÇÃO 6067 - REALIZAÇÃO DAS GRANDES FESTIVIDADES E EVENTOS DA CIDADE DE NITERÓI  - NO PROGRAMA 0138 - NITERÓI DESTINO TURÍSTICO.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</si>
  <si>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R$ 4.000.000,00 - DESAPROPRIAÇÃO DO CLUBE MARAJOARA , NO PROGRAMA 0010 - CIDADE URBANIZADA, COMPENSANDO NA AÇÃO 5072 - OPERACIONALIZAÇÃO DAS OBRAS E REFORMAS  - NO PROGRAMA 0010 - CIDADE URBANIZADA.</t>
    </r>
  </si>
  <si>
    <t>ACRESCENTA NOVA AÇÃO NO VALOR DE  R$ 500.000,00  -  CENTRO DE ESTIMULAÇÃO INTEGRAL PARA TERAPIAS DAS PCDS E TRANSTORNOS GLOBAIS DE DESENVOLVIMENTO , NO PROGRAMA 0133 - ATENÇÃO À SAÚDE, COMPENSANDO NA AÇÃO 5072 - OPERACIONALIZAÇÃO DAS OBRAS E REFORMAS,  NO PROGRAMA 0010 - CIDADE URBANIZADA</t>
  </si>
  <si>
    <t>ACRESCENTA NOVA AÇÃO NO VALOR DE  R$ 100.000,00  -  CRIAÇÃO DO OBSERVATÓRIO INDEPENDENTE DE CONTROLE DE POLÍTICAS PÚBLICAS VOLTADA PARA AS PCDS , NO PROGRAMA 0133 - ATENÇÃO À SAÚDE, COMPENSANDO NA AÇÃO 5072 - OPERACIONALIZAÇÃO DAS OBRAS E REFORMAS,  NO PROGRAMA 0010 - CIDADE URBANIZADA</t>
  </si>
  <si>
    <t>ACRESCENTA NOVA AÇÃO NO VALOR DE  R$ 900.000,00  -  IMPLEMENTAÇÃO DE AÇÕES DE REGULARIZAÇÃO FUNDIÁRIA, NO PROGRAMA 0141 - HABITAÇÃO E REGULARIZAÇÃO FUNDIÁRIA, COMPENSANDO NA AÇÃO 5072 - OPERACIONALIZAÇÃO DAS OBRAS E REFORMAS,  NO PROGRAMA 0010 - CIDADE URBANIZADA</t>
  </si>
  <si>
    <t>ACRESCENTA NOVA AÇÃO NO VALOR DE  R$ 500.000,00  -  AQUISIÇÃO DE MAMÓGRAFOS ADAPTADOS PARA ATENDER ÀS MULHERES COM DEFICIÊNCIA NA REDE PÚBLICA DE SAÚDE, NO PROGRAMA 0133 - ATENÇÃO À SAÚDE, COMPENSANDO NA AÇÃO 5072 - OPERACIONALIZAÇÃO DAS OBRAS E REFORMAS, NO PROGRAMA 0010 - CIDADE URBANIZADA</t>
  </si>
  <si>
    <t>ACRESCENTA NOVA AÇÃO NO VALOR DE  R$ 1.000.000,00  -  REALIZAÇÃO DE OBRAS DE REESTRUTURAÇÃO DA POLICLÍNICA REGIONAL DOUTOR CARLOS ANTÔNIO DA SILVA, NO PROGRAMA 0133 - ATENÇÃO À SAÚDE, COMPENSANDO NA AÇÃO 5072 - OPERACIONALIZAÇÃO DAS OBRAS E REFORMAS, NO PROGRAMA 0010 - CIDADE URBANIZADA</t>
  </si>
  <si>
    <t>ACRESCENTA NOVA AÇÃO NO VALOR DE  R$ 100.000,00  -  CRIAÇÃO DO COMITÊ DE ACOMPANHAMENTO DE MATRÍCULAS DE PCDS NA REDE MUNICIPAL E ESTADUAL, NO PROGRAMA 0133 - ATENÇÃO À SAÚDE, COMPENSANDO NA AÇÃO 5072 - OPERACIONALIZAÇÃO DAS OBRAS E REFORMAS,  NO PROGRAMA 0010 - CIDADE URBANIZADA</t>
  </si>
  <si>
    <t>ACRESCENTA NOVA AÇÃO NO VALOR DE  R$ 900.000,00  -  REALOCAÇÃO DE COMUNIDADE DA PRAIA DO SOSSEGO E CONSTRUÇÃO DAS 3 CASAS, NO PROGRAMA 0141 - HABITAÇÃO E REGULARIZAÇÃO FUNDIÁRIA, COMPENSANDO NA AÇÃO 5072 - OPERACIONALIZAÇÃO DAS OBRAS E REFORMAS,   NO PROGRAMA 0010 - CIDADE URBANIZADA</t>
  </si>
  <si>
    <r>
      <rPr>
        <b/>
        <sz val="9"/>
        <color theme="1"/>
        <rFont val="Calibri"/>
        <family val="2"/>
        <scheme val="minor"/>
      </rPr>
      <t>AUMENTA O VALOR DA AÇÃO 6295 GESTÃO ADMINISTRATIVA DOS ESPAÇOS NOVA GERAÇÃO EM</t>
    </r>
    <r>
      <rPr>
        <sz val="9"/>
        <color theme="1"/>
        <rFont val="Calibri"/>
        <family val="2"/>
        <scheme val="minor"/>
      </rPr>
      <t xml:space="preserve"> R$  4.557.492,00 -  NO PROGRAMA 0135 - EDUCAÇÃO PARA TODOS, COMPENSANDO NA AÇÃO 5525 - CONSTRUÇÃO E REFORMAS DE ESCOLAS,  NO PROGRAMA 0135 - EDUCAÇÃO PARA TODOS. 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</si>
  <si>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R$ 500.000,00 - IMPLANTAÇÃO DO PROCESSO ELETRÔNICO NA SMU , NO PROGRAMA 0149 - GESTÃO PÚBLICA INOVADORA, COMPENSANDO NA AÇÃO 4035 - GESTÃO DAS CÂMERAS DE SEGURANÇA PÚBLICA  - NO PROGRAMA 0131 - NITERÓI MAIS SEGURA.</t>
    </r>
  </si>
  <si>
    <t>6011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</si>
  <si>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FUTSAL 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</si>
  <si>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BASQUETE 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</si>
  <si>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VOLEI 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</si>
  <si>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HANDEBOL 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</si>
  <si>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VOLEI DE PRAIA,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</si>
  <si>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R$ 35.000,00 - REALIZAÇÃO DE TORNEIO UNIVERSITÁRIO DE FUTEBOL, NO PROGRAMA 0137 - CIDADE DO ESPORTE, COMPENSANDO NA AÇÃO 6011 - REALIZAÇÃO DE CAMPEONATOS ESPORTIVOS  - NO PROGRAMA 0137 - CIDADE DO ESPORTE.</t>
    </r>
  </si>
  <si>
    <r>
      <rPr>
        <b/>
        <sz val="9"/>
        <color theme="1"/>
        <rFont val="Calibri"/>
        <family val="2"/>
        <scheme val="minor"/>
      </rPr>
      <t>AUMENTA O VALOR DA AÇÃO 5187 CONSTRUÇÃO DE EMPREENDIMENTOS HABITACIONAIS DE ENTERESSE EM</t>
    </r>
    <r>
      <rPr>
        <sz val="9"/>
        <color theme="1"/>
        <rFont val="Calibri"/>
        <family val="2"/>
        <scheme val="minor"/>
      </rPr>
      <t xml:space="preserve"> R$  4.950.000,00 -  NO PROGRAMA 0141 - HABITAÇÃO E REGULARIZAÇÃO FUNDIÁRIA, COMPENSANDO NA AÇÃO 5072 - OPERACIONALIZAÇÃO DAS OBRAS E REFORMAS,  NO PROGRAMA 0010 - CIDADE URBANIZADA. 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</si>
  <si>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R$ 16.000.000,00 - REGULARIZAÇÃO FUNDIÁRIA DE LOTES EM UNIDADES CARENTES DO MUNICÍPIO DE NITERÓI, NO PROGRAMA 0141 - HABITAÇÃO E REGULARIZAÇÃO FUNDIÁRIA, COMPENSANDO NA AÇÃO 5072 - OPERACIONALIZAÇÃO DAS OBRAS E REFORMAS, -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</si>
  <si>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R$ 37.000.000,00 - INDENIZAÇÃO DAS FAMÍLIAS DESALOJADAS A PARTIR DO DECRETO Nº 13.796/2020 DE DESAPROPRIAÇÃO DO PRÉDIO DA AMARAL PEIXOTO 327, NO PROGRAMA 0141 - HABITAÇÃO E REGULARIZAÇÃO FUNDIÁRIA, COMPENSANDO NA AÇÃO 5072 - OPERACIONALIZAÇÃO DAS OBRAS E REFORMAS, -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</si>
  <si>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 1.000.000,00 - AMPLIAÇÃO DA POLICLÍNICA DO FONSECA , NO PROGRAMA 0133 - ATENÇÃO À SAÚDE, NO ÓRGÃO 25.43 FUNDO MUNICIPAL DE SAÚDE, COMPENSANDO NA AÇÃO 5072 - OPERACIONALIZAÇÃO DAS OBRAS E REFORMAS  - NO PROGRAMA 0010 - CIDADE URBANIZADA</t>
    </r>
  </si>
  <si>
    <t>REALIZAÇÃO DE CAMPEONATOS ESPORTIVOS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</si>
  <si>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R$ 130.000,00 -PROGRAMA DE DESENVOLVIMENTO DO ENCONTRO CULTURAL DO BAILE DAS ANTIGAS, NO PROGRAMA 0140 - JUSTIÇA, CIDADANIA E ACESSIBILIDADE, COMPENSADO NA AÇÃO 6067 -REALIZAÇÃO DAS GRANDES FESTIVIDADES E EVENTOS DA CIDADE, NO PROGRAMA 0138 - NITERÓI: DESTINO TURÍSTICO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</si>
  <si>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R$ 50.000,00 - CAMPANHA DO PROGRAMA MUNICIPAL DE ENFRENTAMENTO DAS FAKE NEWS, NO PROGRAMA 0140 - JUSTIÇA, CIDADANIA E ACESSIBILIDADE, COMPENSADO NA AÇÃO 6067 -REALIZAÇÃO DAS GRANDES FESTIVIDADES E EVENTOS DA CIDADE, NO PROGRAMA 0138 - NITERÓI: DESTINO TURÍSTICO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</si>
  <si>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R$ 2.000.000,00 -SERVIÇO DE CONVIVÊNCIA E FORTALECIMENTO DE VÍNCULOS, NO PROGRAMA 0100 - PROTEÇÃO SOCIAL BÁSICA, COMPENSADO NA AÇÃO 5072 - OPERACIONALIZAÇÃO DAS OBRAS E REFORMAS, NO PROGRAMA 0010 - CIDADE URBANIZADA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</si>
  <si>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R$ 100.000,00 - SACOLÃO ITINERANTE, NO PROGRAMA 0124 - ECONOMIA SOLIDÁRIA, COMPENSADO NA AÇÃO 6067 -REALIZAÇÃO DAS GRANDES FESTIVIDADES E EVENTOS DA CIDADE, NO PROGRAMA 0138 - NITERÓI: DESTINO TURÍSTICO</t>
    </r>
  </si>
  <si>
    <r>
      <rPr>
        <b/>
        <sz val="9"/>
        <rFont val="Calibri"/>
        <family val="2"/>
        <scheme val="minor"/>
      </rPr>
      <t xml:space="preserve">ACRESCENTA NOVA AÇÃO </t>
    </r>
    <r>
      <rPr>
        <sz val="9"/>
        <rFont val="Calibri"/>
        <family val="2"/>
        <scheme val="minor"/>
      </rPr>
      <t>NO VALOR DE R$ 500.000,00 - IMPLANTAÇÃO DA CASA DE PASSAGEM, NO PROGRAMA 0027 - JUSTIÇA, CIDADANIA E ACESSIBILIDADE, COMPENSADO NA AÇÃO 5072 - OPERACIONALIZAÇÃO DAS OBRAS E REFORMAS, NO PROGRAMA 0010 - CIDADE URBANIZADA</t>
    </r>
  </si>
  <si>
    <r>
      <rPr>
        <b/>
        <sz val="9"/>
        <rFont val="Calibri"/>
        <family val="2"/>
        <scheme val="minor"/>
      </rPr>
      <t xml:space="preserve">ACRESCENTA NOVA AÇÃO </t>
    </r>
    <r>
      <rPr>
        <sz val="9"/>
        <rFont val="Calibri"/>
        <family val="2"/>
        <scheme val="minor"/>
      </rPr>
      <t>NO VALOR DE R$ 500.000,00 - MANUTENÇÃO DA CASA DE PASSAGEM, NO PROGRAMA 0027 - JUSTIÇA, CIDADANIA E ACESSIBILIDADE, COMPENSADO NA AÇÃO 5072 - OPERACIONALIZAÇÃO DAS OBRAS E REFORMAS, NO PROGRAMA 0010 - CIDADE URBANIZADA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</si>
  <si>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R$ 300.000,00 - DIA DE "SÃO JOÃO" NA ESTRADA ALCEBÍADES PINTO - BADU - PENDOTIBA - NITERÓI NOS DIAS 24, 25 E 26 DE JUNHO DE 2022, NO PROGRAMA 0138 - NITERÓI: DESTINO TURÍSTICO, COMPENSANDO NA AÇÃO - 6067 - REALIZAÇÃO DAS GRANDES FESTIVIDADES E EVENTOS NA CIDADE NO </t>
    </r>
    <r>
      <rPr>
        <sz val="9"/>
        <color rgb="FFFF0000"/>
        <rFont val="Calibri"/>
        <family val="2"/>
        <scheme val="minor"/>
      </rPr>
      <t>PROGRAMA 0131 - NITERÓI: DESTINO TURÍSTICO.  O CÓDIGO DO PROGRAMA, NA COMPENSAÇÃO NÃO CONDIZ  COM O NOME DO REFERIDO PROGRAMA.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</si>
  <si>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R$ 600.000,00 - CONSTRUÇÃO DA PRAÇA NO FINAL DA TRAVESSA JOSÉ FAILACE - ENGENHOCA, NITERÓI, NO PROGRAMA 0010 - CIDADE URBANIZADA, COMPENSANDO NA AÇÃO NÃO INFORMADA, NO PROGRAMA 0010 - CIDADE URBANIZADA. A AÇÃO NÃO CONDIZ COM O PRODUTO INFORMADO NA EMENDA.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</si>
  <si>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CAMINHO ILUMINADO NO NATAL E A ORNAMENTAÇÃO NATALINA DA PRAÇA DO BADU, ESTRADA ALCEBÍADES PINTO, NO PROGRAMA  0138 - NITERÓI DESTINO TURÍSTICO, COMPENSANDO, NO PROGRAMA 0138 - NITERÓI DESTINO TURÍSTICO.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</si>
  <si>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R$ 600.000,00 - CONSTRUÇÃO DA QUADRA POLIESPORTIVA NA PRAÇA DO BADU - PENDOTIBA - NITERÓI, NO PROGRAMA  0010 - CIDADE URBANIZADA, COMPENSANDO NA AÇÃO 3009 - CONSTRUÇÃO DE PRAÇAS E ÁREAS DE LAZER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</si>
  <si>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R$ 300.000,00 - SEMANA DO NORDESTINO - FESTA NORDESTINA NOS DIAS 19/08/2023 A 21/08/2023, NO PROGRAMA  0138 - NITERÓI DESTINO TURÍTICO, COMPENSANDO NA AÇÃO 6067 REALIZAÇÃO DE AÇÕES E EVENTOS CULTURAIS E FESTIVOS DA CIDADE DE NITERÓI, NO PROGRAMA 0138 - NITERÓI DESTINO TURÍSTICO. HÁ UM ERRO NA DATA DO EVENTO NA EMENDA.</t>
    </r>
  </si>
  <si>
    <t>4044</t>
  </si>
  <si>
    <t>ACRESCENTA NOVA AÇÃO NO VALOR DE R$ 9.000.000,00 - URBANIZAÇÃO DAS COMUNIDADES DO BAIRRO DE SANTA BÁRBARA, NO PROGRAMA 0010 - CIDADE URBANIZADA, COMPENSANDO NA AÇÃO 5072 - OPERACIONALIZAÇÃO DAS OBRAS E REFORMAS , NO PROGRAMA 0010 - CIDADE URBANIZADA NA EMUSA</t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</si>
  <si>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R$ 1.000.000,00 - IMPLANTAÇÃO DE GESTÃO ADMINISTRATIVA NO HORTO DO FONSECA, NO PROGRAMA 0138 - NITERÓI DESTINO TURÍSTICO, COMPENSANDO NA AÇÃO 5072 - OPERACIONALIZAÇÃO DAS OBRAS E REFORMAS  -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</si>
  <si>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>NO VALOR DE R$ 5.000.000,00 - IMPLANTAÇÃO DO PARQUE ECOLÓGICO DO MORRO DO MORCEGO, NO PROGRAMA 0138 - NITERÓI DESTINO TURÍSTICO, COMPENSADO NA AÇÃO 5072 - OPERACIONALIZAÇÃO DAS OBRAS E REFORMAS  - NO PROGRAMA 0010 - CIDADE URBANIZADA.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</si>
  <si>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R$ 200.000,00 -INSTALAÇÃO DE ABRIGO DE PASSAGEIRO COM RECUO PARA CADEIRA DE RODAS NO MUNICÍPIO DE NITERÓI, NO PROGRAMA  0147 - CIDADE VERDE E SUSTENTÁVEL, NO PROGRAMA 0147 - CIDADE VERDE E SUSTENTÁVEL. </t>
    </r>
    <r>
      <rPr>
        <b/>
        <sz val="9"/>
        <color theme="1"/>
        <rFont val="Calibri"/>
        <family val="2"/>
        <scheme val="minor"/>
      </rPr>
      <t>O PROGRAMA INFORMADO NA EMENDA NÃO CONDIZ COM A AÇÃO DE CRIAÇÃO</t>
    </r>
    <r>
      <rPr>
        <sz val="9"/>
        <color theme="1"/>
        <rFont val="Calibri"/>
        <family val="2"/>
        <scheme val="minor"/>
      </rPr>
      <t xml:space="preserve">. NA COMPENSAÇÃO, O </t>
    </r>
    <r>
      <rPr>
        <b/>
        <sz val="9"/>
        <color theme="1"/>
        <rFont val="Calibri"/>
        <family val="2"/>
        <scheme val="minor"/>
      </rPr>
      <t>PROGRAMA INFORMADO NÃO CONDIZ COM O NOME DO REFERIDO PROGRAMA</t>
    </r>
  </si>
  <si>
    <r>
      <rPr>
        <b/>
        <sz val="9"/>
        <color theme="1"/>
        <rFont val="Calibri"/>
        <family val="2"/>
        <scheme val="minor"/>
      </rPr>
      <t xml:space="preserve">ACRESCENTA NOVA AÇÃO </t>
    </r>
    <r>
      <rPr>
        <sz val="9"/>
        <color theme="1"/>
        <rFont val="Calibri"/>
        <family val="2"/>
        <scheme val="minor"/>
      </rPr>
      <t xml:space="preserve">NO VALOR DE R$ 2.000.000,00-DRENAGEM E PAVIMENTÇÃO DE TODA EXTENSÃO DA RUA GUILHERMINA GUINLE, VIA QUE LIGA O BADU E A ESTRADA DA FAZENDINHA, NO PROGRAMA 0010 - CIDADE URBANIZADA, COMPENSANDO NA AÇÃO 4044  - CONSERVAÇÃO E DRENAGEM URBANA, NO PROGRAMA 0132 - RESILIÊNCIA À DESASTRES. </t>
    </r>
  </si>
  <si>
    <t>CONSERVAÇÃO DA DRENAGEM URBANA</t>
  </si>
  <si>
    <r>
      <t xml:space="preserve">2- </t>
    </r>
    <r>
      <rPr>
        <b/>
        <sz val="8"/>
        <color theme="1"/>
        <rFont val="Calibri"/>
        <family val="2"/>
        <scheme val="minor"/>
      </rPr>
      <t>AS EMENDAS Nºs. 56, 98, 99</t>
    </r>
    <r>
      <rPr>
        <sz val="8"/>
        <color theme="1"/>
        <rFont val="Calibri"/>
        <family val="2"/>
        <scheme val="minor"/>
      </rPr>
      <t xml:space="preserve">, 101, 228 E 286, DE AUTORIA DO VEREADOR DANIEL MARQUES, INFORMAM SOMENTE A COMPENSAÇÃO NO </t>
    </r>
    <r>
      <rPr>
        <b/>
        <sz val="8"/>
        <color theme="1"/>
        <rFont val="Calibri"/>
        <family val="2"/>
        <scheme val="minor"/>
      </rPr>
      <t>FMCA</t>
    </r>
    <r>
      <rPr>
        <sz val="8"/>
        <color theme="1"/>
        <rFont val="Calibri"/>
        <family val="2"/>
        <scheme val="minor"/>
      </rPr>
      <t>, NÃO INFORMANDO O PROGRAMA E A AÇÃO .</t>
    </r>
  </si>
  <si>
    <t>147</t>
  </si>
  <si>
    <t>INCOMPATÍVEL</t>
  </si>
  <si>
    <t>ACERTAR PARA</t>
  </si>
  <si>
    <t>SEGERIDO</t>
  </si>
  <si>
    <t>ACRESCENTA NOVA AÇÃO NO VALOR DE R$ 260.500,00 - IMPLEMENTAR ATENDIMENTO PSICANALÍTICO EM TRÊS CENTROS DE ATENÇÃO PSICOSSOCIAL: HERBERT DE SOUZA, CASA DO lARGO E  AD ALAMEDA,VOLTADO ESPECIFICAMENTE PARA A PREVENÇÃO DO SUICÍDIO ENTRE JOVENS DE 15 A 29 ANOS, NO PROGRAMA 0027 - PROTEÇÃO SOCIAL ESPECIAL DE ALTA COMPLEXIDADE, COMPENSADO NA AÇÃO - 4907 - OPERACIONALIZAÇÃO DA PUBLICIDADE INSTITUCIONAL, NO PROGRAMA 0145 - APOIO ADMINISTRATIVO NA SECRETARIA EXECUTIVA</t>
  </si>
  <si>
    <t>PEG EDUARDO</t>
  </si>
  <si>
    <t>CDEITIN Total</t>
  </si>
  <si>
    <t>CFFCO Total</t>
  </si>
  <si>
    <t>VER.DANIEL MARQUES Total</t>
  </si>
  <si>
    <t>VER.PROFESSOR TÚLIO Total</t>
  </si>
  <si>
    <t>PEG EDUARDO Total</t>
  </si>
  <si>
    <t>VEREADOR ANDRIGO DE CARVALHO Total</t>
  </si>
  <si>
    <t>VEREADOR CASOTA Total</t>
  </si>
  <si>
    <t>VEREADOR DOUGLAS GOMES Total</t>
  </si>
  <si>
    <t>VEREADOR FABIANO Total</t>
  </si>
  <si>
    <t>VEREADOR FOLHA Total</t>
  </si>
  <si>
    <t>VEREADOR JHONATAN ANJOS Total</t>
  </si>
  <si>
    <t>VEREADOR LEONARDO GIORDANO Total</t>
  </si>
  <si>
    <t>VEREADOR MARCOS SABINO Total</t>
  </si>
  <si>
    <t>VEREADOR RENATO CARIELLO Total</t>
  </si>
  <si>
    <t>VEREADORA BENNY BRIOLLY Total</t>
  </si>
  <si>
    <t>VEREADORA VERÔNICA Total</t>
  </si>
  <si>
    <t>Total Geral</t>
  </si>
  <si>
    <t>MESA Total</t>
  </si>
  <si>
    <t>APROVADA</t>
  </si>
  <si>
    <t>500.000, 00</t>
  </si>
  <si>
    <t>300.000,00</t>
  </si>
  <si>
    <t>200.00,00</t>
  </si>
  <si>
    <t>500.00,00</t>
  </si>
  <si>
    <t>3420</t>
  </si>
  <si>
    <t>100.000,00</t>
  </si>
  <si>
    <t>50.000,00</t>
  </si>
  <si>
    <t>MESA DIRETORA</t>
  </si>
  <si>
    <t>200.000,00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</si>
</sst>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color theme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2" borderId="6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49" fontId="1" fillId="0" borderId="0" xfId="0" applyNumberFormat="1" applyFont="1"/>
    <xf numFmtId="49" fontId="1" fillId="0" borderId="6" xfId="0" applyNumberFormat="1" applyFont="1" applyBorder="1"/>
    <xf numFmtId="49" fontId="1" fillId="0" borderId="10" xfId="0" applyNumberFormat="1" applyFont="1" applyBorder="1"/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4" fontId="1" fillId="0" borderId="10" xfId="0" applyNumberFormat="1" applyFont="1" applyBorder="1"/>
    <xf numFmtId="0" fontId="1" fillId="0" borderId="18" xfId="0" applyFont="1" applyBorder="1"/>
    <xf numFmtId="0" fontId="1" fillId="2" borderId="10" xfId="0" applyFont="1" applyFill="1" applyBorder="1"/>
    <xf numFmtId="0" fontId="1" fillId="0" borderId="19" xfId="0" applyFont="1" applyBorder="1"/>
    <xf numFmtId="4" fontId="1" fillId="0" borderId="10" xfId="0" applyNumberFormat="1" applyFont="1" applyBorder="1" applyAlignment="1">
      <alignment horizontal="right"/>
    </xf>
    <xf numFmtId="0" fontId="1" fillId="0" borderId="20" xfId="0" applyFont="1" applyBorder="1"/>
    <xf numFmtId="0" fontId="1" fillId="3" borderId="3" xfId="0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right"/>
    </xf>
    <xf numFmtId="0" fontId="1" fillId="0" borderId="3" xfId="0" applyFont="1" applyBorder="1"/>
    <xf numFmtId="0" fontId="1" fillId="0" borderId="4" xfId="0" applyFont="1" applyBorder="1"/>
    <xf numFmtId="0" fontId="2" fillId="0" borderId="2" xfId="0" applyFont="1" applyBorder="1"/>
    <xf numFmtId="4" fontId="2" fillId="0" borderId="3" xfId="0" applyNumberFormat="1" applyFont="1" applyBorder="1" applyAlignment="1">
      <alignment horizontal="right"/>
    </xf>
    <xf numFmtId="0" fontId="1" fillId="3" borderId="0" xfId="0" applyFont="1" applyFill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right" vertical="center" wrapText="1"/>
    </xf>
    <xf numFmtId="0" fontId="1" fillId="3" borderId="0" xfId="0" applyFont="1" applyFill="1"/>
    <xf numFmtId="4" fontId="1" fillId="3" borderId="3" xfId="0" applyNumberFormat="1" applyFont="1" applyFill="1" applyBorder="1" applyAlignment="1">
      <alignment horizontal="center" vertical="center" wrapText="1"/>
    </xf>
    <xf numFmtId="4" fontId="1" fillId="3" borderId="1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4" fillId="3" borderId="12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right" vertical="center" wrapText="1"/>
    </xf>
    <xf numFmtId="0" fontId="3" fillId="0" borderId="0" xfId="0" applyFont="1"/>
    <xf numFmtId="4" fontId="3" fillId="0" borderId="0" xfId="0" applyNumberFormat="1" applyFont="1" applyAlignment="1">
      <alignment horizontal="right"/>
    </xf>
    <xf numFmtId="4" fontId="1" fillId="0" borderId="11" xfId="0" applyNumberFormat="1" applyFont="1" applyBorder="1"/>
    <xf numFmtId="0" fontId="2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4" fontId="2" fillId="0" borderId="20" xfId="0" applyNumberFormat="1" applyFont="1" applyBorder="1"/>
    <xf numFmtId="4" fontId="3" fillId="0" borderId="11" xfId="0" applyNumberFormat="1" applyFont="1" applyBorder="1"/>
    <xf numFmtId="4" fontId="7" fillId="0" borderId="11" xfId="0" applyNumberFormat="1" applyFont="1" applyBorder="1"/>
    <xf numFmtId="0" fontId="1" fillId="0" borderId="2" xfId="0" applyFont="1" applyBorder="1"/>
    <xf numFmtId="49" fontId="1" fillId="0" borderId="3" xfId="0" applyNumberFormat="1" applyFont="1" applyBorder="1"/>
    <xf numFmtId="4" fontId="1" fillId="3" borderId="15" xfId="0" applyNumberFormat="1" applyFont="1" applyFill="1" applyBorder="1" applyAlignment="1">
      <alignment horizontal="center" vertical="center" wrapText="1"/>
    </xf>
    <xf numFmtId="4" fontId="2" fillId="3" borderId="14" xfId="0" applyNumberFormat="1" applyFont="1" applyFill="1" applyBorder="1" applyAlignment="1">
      <alignment horizontal="center" vertical="center" wrapText="1"/>
    </xf>
    <xf numFmtId="4" fontId="3" fillId="0" borderId="38" xfId="0" applyNumberFormat="1" applyFont="1" applyBorder="1"/>
    <xf numFmtId="4" fontId="1" fillId="3" borderId="11" xfId="0" applyNumberFormat="1" applyFont="1" applyFill="1" applyBorder="1"/>
    <xf numFmtId="0" fontId="1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7" fillId="0" borderId="20" xfId="0" applyNumberFormat="1" applyFont="1" applyBorder="1"/>
    <xf numFmtId="0" fontId="4" fillId="4" borderId="3" xfId="0" applyFont="1" applyFill="1" applyBorder="1" applyAlignment="1">
      <alignment horizontal="center" vertical="center" wrapText="1"/>
    </xf>
    <xf numFmtId="4" fontId="5" fillId="3" borderId="14" xfId="0" applyNumberFormat="1" applyFont="1" applyFill="1" applyBorder="1" applyAlignment="1">
      <alignment horizontal="center" vertical="center" wrapText="1"/>
    </xf>
    <xf numFmtId="4" fontId="4" fillId="3" borderId="15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" fontId="3" fillId="0" borderId="22" xfId="0" applyNumberFormat="1" applyFont="1" applyBorder="1"/>
    <xf numFmtId="0" fontId="1" fillId="3" borderId="11" xfId="0" applyFont="1" applyFill="1" applyBorder="1" applyAlignment="1">
      <alignment horizontal="center"/>
    </xf>
    <xf numFmtId="4" fontId="3" fillId="3" borderId="11" xfId="0" applyNumberFormat="1" applyFont="1" applyFill="1" applyBorder="1"/>
    <xf numFmtId="0" fontId="2" fillId="4" borderId="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" fontId="1" fillId="0" borderId="0" xfId="0" applyNumberFormat="1" applyFont="1" applyAlignment="1">
      <alignment horizontal="center"/>
    </xf>
    <xf numFmtId="4" fontId="6" fillId="3" borderId="3" xfId="0" applyNumberFormat="1" applyFont="1" applyFill="1" applyBorder="1" applyAlignment="1">
      <alignment horizontal="right" vertical="center" wrapText="1"/>
    </xf>
    <xf numFmtId="0" fontId="2" fillId="0" borderId="11" xfId="0" applyFont="1" applyBorder="1" applyAlignment="1">
      <alignment horizontal="center"/>
    </xf>
    <xf numFmtId="4" fontId="2" fillId="0" borderId="11" xfId="0" applyNumberFormat="1" applyFont="1" applyBorder="1"/>
    <xf numFmtId="0" fontId="6" fillId="3" borderId="2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/>
    </xf>
    <xf numFmtId="0" fontId="1" fillId="15" borderId="16" xfId="0" applyFont="1" applyFill="1" applyBorder="1" applyAlignment="1">
      <alignment horizontal="center"/>
    </xf>
    <xf numFmtId="4" fontId="1" fillId="15" borderId="0" xfId="0" applyNumberFormat="1" applyFont="1" applyFill="1"/>
    <xf numFmtId="4" fontId="3" fillId="15" borderId="22" xfId="0" applyNumberFormat="1" applyFont="1" applyFill="1" applyBorder="1"/>
    <xf numFmtId="0" fontId="1" fillId="15" borderId="11" xfId="0" applyFont="1" applyFill="1" applyBorder="1" applyAlignment="1">
      <alignment horizontal="center"/>
    </xf>
    <xf numFmtId="4" fontId="1" fillId="15" borderId="11" xfId="0" applyNumberFormat="1" applyFont="1" applyFill="1" applyBorder="1" applyAlignment="1">
      <alignment horizontal="right"/>
    </xf>
    <xf numFmtId="4" fontId="7" fillId="15" borderId="11" xfId="0" applyNumberFormat="1" applyFont="1" applyFill="1" applyBorder="1"/>
    <xf numFmtId="4" fontId="1" fillId="15" borderId="11" xfId="0" applyNumberFormat="1" applyFont="1" applyFill="1" applyBorder="1"/>
    <xf numFmtId="4" fontId="3" fillId="15" borderId="11" xfId="0" applyNumberFormat="1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2" fillId="3" borderId="12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right" vertical="center" wrapText="1"/>
    </xf>
    <xf numFmtId="4" fontId="2" fillId="3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2" fillId="0" borderId="0" xfId="0" applyFont="1"/>
    <xf numFmtId="4" fontId="9" fillId="0" borderId="11" xfId="0" applyNumberFormat="1" applyFont="1" applyBorder="1"/>
    <xf numFmtId="4" fontId="9" fillId="15" borderId="11" xfId="0" applyNumberFormat="1" applyFont="1" applyFill="1" applyBorder="1"/>
    <xf numFmtId="49" fontId="3" fillId="0" borderId="0" xfId="0" applyNumberFormat="1" applyFont="1"/>
    <xf numFmtId="0" fontId="3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2" fillId="3" borderId="0" xfId="0" applyFont="1" applyFill="1"/>
    <xf numFmtId="0" fontId="3" fillId="3" borderId="0" xfId="0" applyFont="1" applyFill="1"/>
    <xf numFmtId="0" fontId="10" fillId="3" borderId="3" xfId="0" applyFont="1" applyFill="1" applyBorder="1" applyAlignment="1">
      <alignment horizontal="center" vertical="center" wrapText="1"/>
    </xf>
    <xf numFmtId="4" fontId="11" fillId="3" borderId="14" xfId="0" applyNumberFormat="1" applyFont="1" applyFill="1" applyBorder="1" applyAlignment="1">
      <alignment horizontal="center" vertical="center" wrapText="1"/>
    </xf>
    <xf numFmtId="4" fontId="10" fillId="3" borderId="15" xfId="0" applyNumberFormat="1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/>
    </xf>
    <xf numFmtId="0" fontId="1" fillId="3" borderId="21" xfId="0" applyFont="1" applyFill="1" applyBorder="1"/>
    <xf numFmtId="4" fontId="2" fillId="3" borderId="4" xfId="0" applyNumberFormat="1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right"/>
    </xf>
    <xf numFmtId="4" fontId="2" fillId="3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center"/>
    </xf>
    <xf numFmtId="4" fontId="1" fillId="0" borderId="36" xfId="0" applyNumberFormat="1" applyFont="1" applyBorder="1" applyAlignment="1">
      <alignment horizontal="right"/>
    </xf>
    <xf numFmtId="4" fontId="1" fillId="0" borderId="32" xfId="0" applyNumberFormat="1" applyFont="1" applyBorder="1" applyAlignment="1">
      <alignment horizontal="right"/>
    </xf>
    <xf numFmtId="0" fontId="3" fillId="0" borderId="3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3" fillId="3" borderId="2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center"/>
    </xf>
    <xf numFmtId="0" fontId="1" fillId="3" borderId="3" xfId="0" applyFont="1" applyFill="1" applyBorder="1"/>
    <xf numFmtId="0" fontId="5" fillId="4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2" fillId="3" borderId="0" xfId="0" applyNumberFormat="1" applyFont="1" applyFill="1"/>
    <xf numFmtId="49" fontId="1" fillId="3" borderId="15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" fontId="7" fillId="3" borderId="14" xfId="0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49" fontId="13" fillId="0" borderId="6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4" fillId="4" borderId="12" xfId="0" applyFont="1" applyFill="1" applyBorder="1" applyAlignment="1">
      <alignment horizontal="center" vertical="center" wrapText="1"/>
    </xf>
    <xf numFmtId="4" fontId="1" fillId="3" borderId="4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0" fontId="2" fillId="21" borderId="3" xfId="0" applyFont="1" applyFill="1" applyBorder="1" applyAlignment="1">
      <alignment horizontal="center" vertical="center" wrapText="1"/>
    </xf>
    <xf numFmtId="49" fontId="2" fillId="21" borderId="3" xfId="0" applyNumberFormat="1" applyFont="1" applyFill="1" applyBorder="1" applyAlignment="1">
      <alignment horizontal="center" vertical="center" wrapText="1"/>
    </xf>
    <xf numFmtId="4" fontId="2" fillId="21" borderId="3" xfId="0" applyNumberFormat="1" applyFont="1" applyFill="1" applyBorder="1" applyAlignment="1">
      <alignment horizontal="center" vertical="center" wrapText="1"/>
    </xf>
    <xf numFmtId="4" fontId="2" fillId="21" borderId="12" xfId="0" applyNumberFormat="1" applyFont="1" applyFill="1" applyBorder="1" applyAlignment="1">
      <alignment horizontal="center" vertical="center" wrapText="1"/>
    </xf>
    <xf numFmtId="49" fontId="2" fillId="21" borderId="13" xfId="0" applyNumberFormat="1" applyFont="1" applyFill="1" applyBorder="1" applyAlignment="1">
      <alignment horizontal="center" vertical="center" wrapText="1"/>
    </xf>
    <xf numFmtId="4" fontId="2" fillId="21" borderId="3" xfId="0" applyNumberFormat="1" applyFont="1" applyFill="1" applyBorder="1" applyAlignment="1">
      <alignment horizontal="right" vertical="center" wrapText="1"/>
    </xf>
    <xf numFmtId="0" fontId="4" fillId="21" borderId="2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49" fontId="1" fillId="21" borderId="3" xfId="0" applyNumberFormat="1" applyFont="1" applyFill="1" applyBorder="1" applyAlignment="1">
      <alignment horizontal="center" vertical="center" wrapText="1"/>
    </xf>
    <xf numFmtId="4" fontId="1" fillId="21" borderId="3" xfId="0" applyNumberFormat="1" applyFont="1" applyFill="1" applyBorder="1" applyAlignment="1">
      <alignment horizontal="center" vertical="center" wrapText="1"/>
    </xf>
    <xf numFmtId="4" fontId="1" fillId="21" borderId="12" xfId="0" applyNumberFormat="1" applyFont="1" applyFill="1" applyBorder="1" applyAlignment="1">
      <alignment horizontal="center" vertical="center" wrapText="1"/>
    </xf>
    <xf numFmtId="49" fontId="1" fillId="21" borderId="13" xfId="0" applyNumberFormat="1" applyFont="1" applyFill="1" applyBorder="1" applyAlignment="1">
      <alignment horizontal="center" vertical="center" wrapText="1"/>
    </xf>
    <xf numFmtId="4" fontId="1" fillId="21" borderId="3" xfId="0" applyNumberFormat="1" applyFont="1" applyFill="1" applyBorder="1" applyAlignment="1">
      <alignment horizontal="right" vertical="center" wrapText="1"/>
    </xf>
    <xf numFmtId="0" fontId="4" fillId="21" borderId="3" xfId="0" applyFont="1" applyFill="1" applyBorder="1" applyAlignment="1">
      <alignment horizontal="center" vertical="center" wrapText="1"/>
    </xf>
    <xf numFmtId="0" fontId="1" fillId="21" borderId="2" xfId="0" applyFont="1" applyFill="1" applyBorder="1" applyAlignment="1">
      <alignment horizontal="center" vertical="center" wrapText="1"/>
    </xf>
    <xf numFmtId="0" fontId="5" fillId="21" borderId="2" xfId="0" applyFont="1" applyFill="1" applyBorder="1" applyAlignment="1">
      <alignment horizontal="center" vertical="center" wrapText="1"/>
    </xf>
    <xf numFmtId="0" fontId="2" fillId="21" borderId="2" xfId="0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right" vertical="center" wrapText="1"/>
    </xf>
    <xf numFmtId="4" fontId="2" fillId="21" borderId="11" xfId="0" applyNumberFormat="1" applyFont="1" applyFill="1" applyBorder="1" applyAlignment="1">
      <alignment horizontal="right" vertical="center" wrapText="1"/>
    </xf>
    <xf numFmtId="4" fontId="2" fillId="21" borderId="10" xfId="0" applyNumberFormat="1" applyFont="1" applyFill="1" applyBorder="1" applyAlignment="1">
      <alignment horizontal="right" vertical="center" wrapText="1"/>
    </xf>
    <xf numFmtId="49" fontId="1" fillId="21" borderId="3" xfId="0" applyNumberFormat="1" applyFont="1" applyFill="1" applyBorder="1" applyAlignment="1">
      <alignment horizontal="right" vertical="center" wrapText="1"/>
    </xf>
    <xf numFmtId="49" fontId="4" fillId="21" borderId="13" xfId="0" applyNumberFormat="1" applyFont="1" applyFill="1" applyBorder="1" applyAlignment="1">
      <alignment horizontal="center" vertical="center" wrapText="1"/>
    </xf>
    <xf numFmtId="4" fontId="2" fillId="21" borderId="0" xfId="0" applyNumberFormat="1" applyFont="1" applyFill="1" applyAlignment="1">
      <alignment horizontal="right" vertical="center" wrapText="1"/>
    </xf>
    <xf numFmtId="4" fontId="4" fillId="21" borderId="3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1" fillId="14" borderId="2" xfId="0" applyFont="1" applyFill="1" applyBorder="1" applyAlignment="1">
      <alignment horizontal="left"/>
    </xf>
    <xf numFmtId="0" fontId="1" fillId="14" borderId="3" xfId="0" applyFont="1" applyFill="1" applyBorder="1" applyAlignment="1">
      <alignment horizontal="left"/>
    </xf>
    <xf numFmtId="0" fontId="1" fillId="14" borderId="12" xfId="0" applyFont="1" applyFill="1" applyBorder="1" applyAlignment="1">
      <alignment horizontal="left"/>
    </xf>
    <xf numFmtId="4" fontId="1" fillId="0" borderId="36" xfId="0" applyNumberFormat="1" applyFont="1" applyBorder="1" applyAlignment="1">
      <alignment horizontal="right"/>
    </xf>
    <xf numFmtId="4" fontId="1" fillId="0" borderId="32" xfId="0" applyNumberFormat="1" applyFont="1" applyBorder="1" applyAlignment="1">
      <alignment horizontal="righ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" fontId="2" fillId="0" borderId="30" xfId="0" applyNumberFormat="1" applyFont="1" applyBorder="1" applyAlignment="1">
      <alignment horizontal="right"/>
    </xf>
    <xf numFmtId="4" fontId="2" fillId="0" borderId="37" xfId="0" applyNumberFormat="1" applyFont="1" applyBorder="1" applyAlignment="1">
      <alignment horizontal="right"/>
    </xf>
    <xf numFmtId="0" fontId="1" fillId="0" borderId="27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10" borderId="26" xfId="0" applyFont="1" applyFill="1" applyBorder="1" applyAlignment="1">
      <alignment horizontal="left"/>
    </xf>
    <xf numFmtId="0" fontId="1" fillId="10" borderId="27" xfId="0" applyFont="1" applyFill="1" applyBorder="1" applyAlignment="1">
      <alignment horizontal="left"/>
    </xf>
    <xf numFmtId="0" fontId="1" fillId="10" borderId="37" xfId="0" applyFont="1" applyFill="1" applyBorder="1" applyAlignment="1">
      <alignment horizontal="left"/>
    </xf>
    <xf numFmtId="0" fontId="1" fillId="16" borderId="2" xfId="0" applyFont="1" applyFill="1" applyBorder="1" applyAlignment="1">
      <alignment horizontal="left"/>
    </xf>
    <xf numFmtId="0" fontId="1" fillId="16" borderId="3" xfId="0" applyFont="1" applyFill="1" applyBorder="1" applyAlignment="1">
      <alignment horizontal="left"/>
    </xf>
    <xf numFmtId="0" fontId="1" fillId="16" borderId="12" xfId="0" applyFont="1" applyFill="1" applyBorder="1" applyAlignment="1">
      <alignment horizontal="left"/>
    </xf>
    <xf numFmtId="0" fontId="1" fillId="8" borderId="23" xfId="0" applyFont="1" applyFill="1" applyBorder="1" applyAlignment="1">
      <alignment horizontal="left"/>
    </xf>
    <xf numFmtId="0" fontId="1" fillId="8" borderId="24" xfId="0" applyFont="1" applyFill="1" applyBorder="1" applyAlignment="1">
      <alignment horizontal="left"/>
    </xf>
    <xf numFmtId="0" fontId="1" fillId="8" borderId="32" xfId="0" applyFont="1" applyFill="1" applyBorder="1" applyAlignment="1">
      <alignment horizontal="left"/>
    </xf>
    <xf numFmtId="4" fontId="2" fillId="0" borderId="36" xfId="0" applyNumberFormat="1" applyFont="1" applyBorder="1" applyAlignment="1">
      <alignment horizontal="right"/>
    </xf>
    <xf numFmtId="4" fontId="2" fillId="0" borderId="32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19" borderId="23" xfId="0" applyFont="1" applyFill="1" applyBorder="1" applyAlignment="1">
      <alignment horizontal="left"/>
    </xf>
    <xf numFmtId="0" fontId="1" fillId="19" borderId="24" xfId="0" applyFont="1" applyFill="1" applyBorder="1" applyAlignment="1">
      <alignment horizontal="left"/>
    </xf>
    <xf numFmtId="0" fontId="1" fillId="19" borderId="32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1" fillId="15" borderId="23" xfId="0" applyFont="1" applyFill="1" applyBorder="1" applyAlignment="1">
      <alignment horizontal="left"/>
    </xf>
    <xf numFmtId="0" fontId="1" fillId="15" borderId="24" xfId="0" applyFont="1" applyFill="1" applyBorder="1" applyAlignment="1">
      <alignment horizontal="left"/>
    </xf>
    <xf numFmtId="0" fontId="1" fillId="15" borderId="32" xfId="0" applyFont="1" applyFill="1" applyBorder="1" applyAlignment="1">
      <alignment horizontal="left"/>
    </xf>
    <xf numFmtId="0" fontId="1" fillId="12" borderId="23" xfId="0" applyFont="1" applyFill="1" applyBorder="1" applyAlignment="1">
      <alignment horizontal="left"/>
    </xf>
    <xf numFmtId="0" fontId="1" fillId="12" borderId="24" xfId="0" applyFont="1" applyFill="1" applyBorder="1" applyAlignment="1">
      <alignment horizontal="left"/>
    </xf>
    <xf numFmtId="0" fontId="1" fillId="12" borderId="32" xfId="0" applyFont="1" applyFill="1" applyBorder="1" applyAlignment="1">
      <alignment horizontal="left"/>
    </xf>
    <xf numFmtId="4" fontId="1" fillId="15" borderId="36" xfId="0" applyNumberFormat="1" applyFont="1" applyFill="1" applyBorder="1" applyAlignment="1">
      <alignment horizontal="right"/>
    </xf>
    <xf numFmtId="4" fontId="1" fillId="15" borderId="32" xfId="0" applyNumberFormat="1" applyFont="1" applyFill="1" applyBorder="1" applyAlignment="1">
      <alignment horizontal="right"/>
    </xf>
    <xf numFmtId="0" fontId="3" fillId="15" borderId="24" xfId="0" applyFont="1" applyFill="1" applyBorder="1" applyAlignment="1">
      <alignment horizontal="center"/>
    </xf>
    <xf numFmtId="0" fontId="3" fillId="15" borderId="25" xfId="0" applyFont="1" applyFill="1" applyBorder="1" applyAlignment="1">
      <alignment horizontal="center"/>
    </xf>
    <xf numFmtId="0" fontId="1" fillId="13" borderId="23" xfId="0" applyFont="1" applyFill="1" applyBorder="1" applyAlignment="1">
      <alignment horizontal="left"/>
    </xf>
    <xf numFmtId="0" fontId="1" fillId="13" borderId="24" xfId="0" applyFont="1" applyFill="1" applyBorder="1" applyAlignment="1">
      <alignment horizontal="left"/>
    </xf>
    <xf numFmtId="0" fontId="1" fillId="13" borderId="3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24" xfId="0" applyFont="1" applyFill="1" applyBorder="1" applyAlignment="1">
      <alignment horizontal="left"/>
    </xf>
    <xf numFmtId="0" fontId="1" fillId="4" borderId="32" xfId="0" applyFont="1" applyFill="1" applyBorder="1" applyAlignment="1">
      <alignment horizontal="left"/>
    </xf>
    <xf numFmtId="0" fontId="1" fillId="9" borderId="23" xfId="0" applyFont="1" applyFill="1" applyBorder="1" applyAlignment="1">
      <alignment horizontal="left"/>
    </xf>
    <xf numFmtId="0" fontId="1" fillId="9" borderId="24" xfId="0" applyFont="1" applyFill="1" applyBorder="1" applyAlignment="1">
      <alignment horizontal="left"/>
    </xf>
    <xf numFmtId="0" fontId="1" fillId="9" borderId="32" xfId="0" applyFont="1" applyFill="1" applyBorder="1" applyAlignment="1">
      <alignment horizontal="left"/>
    </xf>
    <xf numFmtId="0" fontId="1" fillId="17" borderId="23" xfId="0" applyFont="1" applyFill="1" applyBorder="1" applyAlignment="1">
      <alignment horizontal="left"/>
    </xf>
    <xf numFmtId="0" fontId="1" fillId="17" borderId="24" xfId="0" applyFont="1" applyFill="1" applyBorder="1" applyAlignment="1">
      <alignment horizontal="left"/>
    </xf>
    <xf numFmtId="0" fontId="1" fillId="17" borderId="32" xfId="0" applyFont="1" applyFill="1" applyBorder="1" applyAlignment="1">
      <alignment horizontal="left"/>
    </xf>
    <xf numFmtId="0" fontId="1" fillId="6" borderId="23" xfId="0" applyFont="1" applyFill="1" applyBorder="1" applyAlignment="1">
      <alignment horizontal="left"/>
    </xf>
    <xf numFmtId="0" fontId="1" fillId="6" borderId="24" xfId="0" applyFont="1" applyFill="1" applyBorder="1" applyAlignment="1">
      <alignment horizontal="left"/>
    </xf>
    <xf numFmtId="0" fontId="1" fillId="6" borderId="32" xfId="0" applyFont="1" applyFill="1" applyBorder="1" applyAlignment="1">
      <alignment horizontal="left"/>
    </xf>
    <xf numFmtId="0" fontId="1" fillId="7" borderId="23" xfId="0" applyFont="1" applyFill="1" applyBorder="1" applyAlignment="1">
      <alignment horizontal="left"/>
    </xf>
    <xf numFmtId="0" fontId="1" fillId="7" borderId="24" xfId="0" applyFont="1" applyFill="1" applyBorder="1" applyAlignment="1">
      <alignment horizontal="left"/>
    </xf>
    <xf numFmtId="0" fontId="1" fillId="7" borderId="32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1" fillId="2" borderId="32" xfId="0" applyFont="1" applyFill="1" applyBorder="1" applyAlignment="1">
      <alignment horizontal="left"/>
    </xf>
    <xf numFmtId="0" fontId="1" fillId="20" borderId="23" xfId="0" applyFont="1" applyFill="1" applyBorder="1" applyAlignment="1">
      <alignment horizontal="left"/>
    </xf>
    <xf numFmtId="0" fontId="1" fillId="20" borderId="24" xfId="0" applyFont="1" applyFill="1" applyBorder="1" applyAlignment="1">
      <alignment horizontal="left"/>
    </xf>
    <xf numFmtId="0" fontId="1" fillId="20" borderId="32" xfId="0" applyFont="1" applyFill="1" applyBorder="1" applyAlignment="1">
      <alignment horizontal="left"/>
    </xf>
    <xf numFmtId="0" fontId="1" fillId="5" borderId="23" xfId="0" applyFont="1" applyFill="1" applyBorder="1" applyAlignment="1">
      <alignment horizontal="left"/>
    </xf>
    <xf numFmtId="0" fontId="1" fillId="5" borderId="24" xfId="0" applyFont="1" applyFill="1" applyBorder="1" applyAlignment="1">
      <alignment horizontal="left"/>
    </xf>
    <xf numFmtId="0" fontId="1" fillId="5" borderId="32" xfId="0" applyFont="1" applyFill="1" applyBorder="1" applyAlignment="1">
      <alignment horizontal="left"/>
    </xf>
    <xf numFmtId="4" fontId="1" fillId="3" borderId="36" xfId="0" applyNumberFormat="1" applyFont="1" applyFill="1" applyBorder="1" applyAlignment="1">
      <alignment horizontal="right"/>
    </xf>
    <xf numFmtId="4" fontId="1" fillId="3" borderId="32" xfId="0" applyNumberFormat="1" applyFont="1" applyFill="1" applyBorder="1" applyAlignment="1">
      <alignment horizontal="right"/>
    </xf>
    <xf numFmtId="0" fontId="1" fillId="11" borderId="23" xfId="0" applyFont="1" applyFill="1" applyBorder="1" applyAlignment="1">
      <alignment horizontal="left"/>
    </xf>
    <xf numFmtId="0" fontId="1" fillId="11" borderId="24" xfId="0" applyFont="1" applyFill="1" applyBorder="1" applyAlignment="1">
      <alignment horizontal="left"/>
    </xf>
    <xf numFmtId="0" fontId="1" fillId="11" borderId="32" xfId="0" applyFont="1" applyFill="1" applyBorder="1" applyAlignment="1">
      <alignment horizontal="left"/>
    </xf>
    <xf numFmtId="0" fontId="2" fillId="11" borderId="23" xfId="0" applyFont="1" applyFill="1" applyBorder="1" applyAlignment="1">
      <alignment horizontal="left"/>
    </xf>
    <xf numFmtId="0" fontId="2" fillId="11" borderId="24" xfId="0" applyFont="1" applyFill="1" applyBorder="1" applyAlignment="1">
      <alignment horizontal="left"/>
    </xf>
    <xf numFmtId="0" fontId="2" fillId="11" borderId="32" xfId="0" applyFont="1" applyFill="1" applyBorder="1" applyAlignment="1">
      <alignment horizontal="left"/>
    </xf>
    <xf numFmtId="0" fontId="1" fillId="18" borderId="23" xfId="0" applyFont="1" applyFill="1" applyBorder="1" applyAlignment="1">
      <alignment horizontal="left"/>
    </xf>
    <xf numFmtId="0" fontId="1" fillId="18" borderId="24" xfId="0" applyFont="1" applyFill="1" applyBorder="1" applyAlignment="1">
      <alignment horizontal="left"/>
    </xf>
    <xf numFmtId="0" fontId="1" fillId="18" borderId="32" xfId="0" applyFont="1" applyFill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18" borderId="33" xfId="0" applyFont="1" applyFill="1" applyBorder="1" applyAlignment="1">
      <alignment horizontal="center"/>
    </xf>
    <xf numFmtId="0" fontId="1" fillId="18" borderId="34" xfId="0" applyFont="1" applyFill="1" applyBorder="1" applyAlignment="1">
      <alignment horizontal="center"/>
    </xf>
    <xf numFmtId="0" fontId="1" fillId="18" borderId="35" xfId="0" applyFont="1" applyFill="1" applyBorder="1" applyAlignment="1">
      <alignment horizontal="center"/>
    </xf>
    <xf numFmtId="4" fontId="1" fillId="15" borderId="28" xfId="0" applyNumberFormat="1" applyFont="1" applyFill="1" applyBorder="1" applyAlignment="1">
      <alignment horizontal="right"/>
    </xf>
    <xf numFmtId="4" fontId="1" fillId="15" borderId="35" xfId="0" applyNumberFormat="1" applyFont="1" applyFill="1" applyBorder="1" applyAlignment="1">
      <alignment horizontal="right"/>
    </xf>
    <xf numFmtId="0" fontId="3" fillId="15" borderId="34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3" fillId="0" borderId="36" xfId="0" applyFont="1" applyBorder="1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3" fillId="15" borderId="36" xfId="0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 filterMode="1"/>
  <dimension ref="A1:O619"/>
  <sheetViews>
    <sheetView tabSelected="1" topLeftCell="A201" zoomScale="106" zoomScaleNormal="106" workbookViewId="0">
      <selection activeCell="O495" sqref="O495"/>
    </sheetView>
  </sheetViews>
  <sheetFormatPr defaultColWidth="8.7109375" defaultRowHeight="12" outlineLevelRow="2" x14ac:dyDescent="0.2"/>
  <cols>
    <col min="1" max="1" width="8.7109375" style="1"/>
    <col min="2" max="2" width="27.140625" style="1" bestFit="1" customWidth="1"/>
    <col min="3" max="3" width="15.42578125" style="1" customWidth="1"/>
    <col min="4" max="4" width="12.85546875" style="1" customWidth="1"/>
    <col min="5" max="5" width="16.42578125" style="1" customWidth="1"/>
    <col min="6" max="6" width="7.7109375" style="10" bestFit="1" customWidth="1"/>
    <col min="7" max="7" width="11.7109375" style="1" bestFit="1" customWidth="1"/>
    <col min="8" max="8" width="15.7109375" style="1" customWidth="1"/>
    <col min="9" max="9" width="15.140625" style="1" customWidth="1"/>
    <col min="10" max="10" width="10.42578125" style="33" customWidth="1"/>
    <col min="11" max="11" width="12.85546875" style="13" customWidth="1"/>
    <col min="12" max="12" width="10.85546875" style="1" bestFit="1" customWidth="1"/>
    <col min="13" max="13" width="12" style="33" bestFit="1" customWidth="1"/>
    <col min="14" max="14" width="8.7109375" style="33"/>
    <col min="15" max="16384" width="8.7109375" style="1"/>
  </cols>
  <sheetData>
    <row r="1" spans="1:13" ht="12.75" thickBot="1" x14ac:dyDescent="0.25">
      <c r="A1" s="133" t="s">
        <v>0</v>
      </c>
      <c r="B1" s="134" t="s">
        <v>2</v>
      </c>
      <c r="C1" s="134" t="s">
        <v>1</v>
      </c>
      <c r="D1" s="134" t="s">
        <v>3</v>
      </c>
      <c r="E1" s="134" t="s">
        <v>5</v>
      </c>
      <c r="F1" s="135" t="s">
        <v>11</v>
      </c>
      <c r="G1" s="134" t="s">
        <v>4</v>
      </c>
      <c r="H1" s="136" t="s">
        <v>6</v>
      </c>
      <c r="I1" s="137" t="s">
        <v>1</v>
      </c>
      <c r="J1" s="134" t="s">
        <v>3</v>
      </c>
      <c r="K1" s="134" t="s">
        <v>7</v>
      </c>
      <c r="L1" s="131" t="s">
        <v>38</v>
      </c>
      <c r="M1" s="132" t="s">
        <v>76</v>
      </c>
    </row>
    <row r="2" spans="1:13" s="29" customFormat="1" ht="12.75" hidden="1" outlineLevel="2" thickBot="1" x14ac:dyDescent="0.3">
      <c r="A2" s="95">
        <v>322</v>
      </c>
      <c r="B2" s="88" t="s">
        <v>416</v>
      </c>
      <c r="C2" s="89" t="s">
        <v>25</v>
      </c>
      <c r="D2" s="88" t="s">
        <v>9</v>
      </c>
      <c r="E2" s="90">
        <v>1000000</v>
      </c>
      <c r="F2" s="89" t="s">
        <v>47</v>
      </c>
      <c r="G2" s="90">
        <v>0</v>
      </c>
      <c r="H2" s="91">
        <f>E2-G2</f>
        <v>1000000</v>
      </c>
      <c r="I2" s="92" t="s">
        <v>41</v>
      </c>
      <c r="J2" s="89" t="s">
        <v>15</v>
      </c>
      <c r="K2" s="93">
        <f>H2</f>
        <v>1000000</v>
      </c>
      <c r="L2" s="56"/>
      <c r="M2" s="55"/>
    </row>
    <row r="3" spans="1:13" s="29" customFormat="1" ht="12.75" hidden="1" outlineLevel="1" collapsed="1" thickBot="1" x14ac:dyDescent="0.3">
      <c r="A3" s="95"/>
      <c r="B3" s="88" t="s">
        <v>685</v>
      </c>
      <c r="C3" s="89"/>
      <c r="D3" s="88"/>
      <c r="E3" s="90"/>
      <c r="F3" s="89"/>
      <c r="G3" s="90"/>
      <c r="H3" s="91">
        <f>SUBTOTAL(9,H2:H2)</f>
        <v>0</v>
      </c>
      <c r="I3" s="92"/>
      <c r="J3" s="89"/>
      <c r="K3" s="93"/>
      <c r="L3" s="56"/>
      <c r="M3" s="55"/>
    </row>
    <row r="4" spans="1:13" s="29" customFormat="1" ht="12.75" hidden="1" outlineLevel="2" thickBot="1" x14ac:dyDescent="0.3">
      <c r="A4" s="38">
        <v>325</v>
      </c>
      <c r="B4" s="22" t="s">
        <v>49</v>
      </c>
      <c r="C4" s="30" t="s">
        <v>21</v>
      </c>
      <c r="D4" s="22" t="s">
        <v>9</v>
      </c>
      <c r="E4" s="34">
        <v>2000000</v>
      </c>
      <c r="F4" s="30" t="s">
        <v>47</v>
      </c>
      <c r="G4" s="34">
        <v>0</v>
      </c>
      <c r="H4" s="35">
        <f>E4-G4</f>
        <v>2000000</v>
      </c>
      <c r="I4" s="23" t="s">
        <v>20</v>
      </c>
      <c r="J4" s="30" t="s">
        <v>378</v>
      </c>
      <c r="K4" s="32">
        <f>H4</f>
        <v>2000000</v>
      </c>
      <c r="L4" s="56"/>
      <c r="M4" s="55"/>
    </row>
    <row r="5" spans="1:13" s="29" customFormat="1" ht="12.75" hidden="1" outlineLevel="2" thickBot="1" x14ac:dyDescent="0.3">
      <c r="A5" s="38">
        <v>409</v>
      </c>
      <c r="B5" s="22" t="s">
        <v>49</v>
      </c>
      <c r="C5" s="30" t="s">
        <v>41</v>
      </c>
      <c r="D5" s="22" t="s">
        <v>9</v>
      </c>
      <c r="E5" s="34">
        <v>10000000</v>
      </c>
      <c r="F5" s="30" t="s">
        <v>47</v>
      </c>
      <c r="G5" s="34">
        <v>0</v>
      </c>
      <c r="H5" s="35">
        <f>E5-G5</f>
        <v>10000000</v>
      </c>
      <c r="I5" s="23" t="s">
        <v>79</v>
      </c>
      <c r="J5" s="30" t="s">
        <v>268</v>
      </c>
      <c r="K5" s="32">
        <f>H5</f>
        <v>10000000</v>
      </c>
      <c r="L5" s="56"/>
      <c r="M5" s="55"/>
    </row>
    <row r="6" spans="1:13" s="29" customFormat="1" ht="12.75" hidden="1" outlineLevel="2" thickBot="1" x14ac:dyDescent="0.3">
      <c r="A6" s="95">
        <v>438</v>
      </c>
      <c r="B6" s="88" t="s">
        <v>49</v>
      </c>
      <c r="C6" s="89" t="s">
        <v>123</v>
      </c>
      <c r="D6" s="88">
        <v>4955</v>
      </c>
      <c r="E6" s="90">
        <v>325979432.69</v>
      </c>
      <c r="F6" s="89" t="s">
        <v>47</v>
      </c>
      <c r="G6" s="90">
        <v>290888372.31999999</v>
      </c>
      <c r="H6" s="91">
        <f>E6-G6</f>
        <v>35091060.370000005</v>
      </c>
      <c r="I6" s="92" t="s">
        <v>41</v>
      </c>
      <c r="J6" s="89" t="s">
        <v>17</v>
      </c>
      <c r="K6" s="93">
        <f>H6</f>
        <v>35091060.370000005</v>
      </c>
      <c r="L6" s="56"/>
      <c r="M6" s="94"/>
    </row>
    <row r="7" spans="1:13" s="29" customFormat="1" ht="12.75" hidden="1" outlineLevel="1" collapsed="1" thickBot="1" x14ac:dyDescent="0.3">
      <c r="A7" s="95"/>
      <c r="B7" s="88" t="s">
        <v>686</v>
      </c>
      <c r="C7" s="89"/>
      <c r="D7" s="88"/>
      <c r="E7" s="90"/>
      <c r="F7" s="89"/>
      <c r="G7" s="90"/>
      <c r="H7" s="91">
        <f>SUBTOTAL(9,H4:H6)</f>
        <v>0</v>
      </c>
      <c r="I7" s="92"/>
      <c r="J7" s="89"/>
      <c r="K7" s="93"/>
      <c r="L7" s="56"/>
      <c r="M7" s="94"/>
    </row>
    <row r="8" spans="1:13" s="29" customFormat="1" ht="12.75" outlineLevel="2" thickBot="1" x14ac:dyDescent="0.3">
      <c r="A8" s="157">
        <v>477</v>
      </c>
      <c r="B8" s="142" t="s">
        <v>711</v>
      </c>
      <c r="C8" s="143"/>
      <c r="D8" s="142" t="s">
        <v>9</v>
      </c>
      <c r="E8" s="144">
        <v>816000</v>
      </c>
      <c r="F8" s="143" t="s">
        <v>47</v>
      </c>
      <c r="G8" s="144">
        <v>0</v>
      </c>
      <c r="H8" s="145">
        <v>816000</v>
      </c>
      <c r="I8" s="146"/>
      <c r="J8" s="143"/>
      <c r="K8" s="147">
        <v>816000</v>
      </c>
      <c r="L8" s="56" t="s">
        <v>703</v>
      </c>
      <c r="M8" s="94" t="s">
        <v>38</v>
      </c>
    </row>
    <row r="9" spans="1:13" s="29" customFormat="1" ht="12.75" hidden="1" outlineLevel="1" thickBot="1" x14ac:dyDescent="0.3">
      <c r="A9" s="95"/>
      <c r="B9" s="88" t="s">
        <v>702</v>
      </c>
      <c r="C9" s="141"/>
      <c r="D9" s="88"/>
      <c r="E9" s="90"/>
      <c r="F9" s="89"/>
      <c r="G9" s="90"/>
      <c r="H9" s="91">
        <f>SUBTOTAL(9,H8:H8)</f>
        <v>816000</v>
      </c>
      <c r="I9" s="92"/>
      <c r="J9" s="89"/>
      <c r="K9" s="93"/>
      <c r="L9" s="56"/>
      <c r="M9" s="94"/>
    </row>
    <row r="10" spans="1:13" s="29" customFormat="1" ht="12.75" hidden="1" outlineLevel="2" thickBot="1" x14ac:dyDescent="0.3">
      <c r="A10" s="95">
        <v>300</v>
      </c>
      <c r="B10" s="22" t="s">
        <v>684</v>
      </c>
      <c r="C10" s="30" t="s">
        <v>26</v>
      </c>
      <c r="D10" s="22" t="s">
        <v>9</v>
      </c>
      <c r="E10" s="34">
        <v>200000</v>
      </c>
      <c r="F10" s="30" t="s">
        <v>47</v>
      </c>
      <c r="G10" s="34">
        <v>0</v>
      </c>
      <c r="H10" s="35">
        <f t="shared" ref="H10:H36" si="0">E10-G10</f>
        <v>200000</v>
      </c>
      <c r="I10" s="31" t="s">
        <v>18</v>
      </c>
      <c r="J10" s="39" t="s">
        <v>208</v>
      </c>
      <c r="K10" s="32">
        <f t="shared" ref="K10:K36" si="1">H10</f>
        <v>200000</v>
      </c>
      <c r="L10" s="56"/>
      <c r="M10" s="55"/>
    </row>
    <row r="11" spans="1:13" s="29" customFormat="1" ht="12.75" hidden="1" outlineLevel="2" thickBot="1" x14ac:dyDescent="0.3">
      <c r="A11" s="95">
        <v>305</v>
      </c>
      <c r="B11" s="22" t="s">
        <v>684</v>
      </c>
      <c r="C11" s="30" t="s">
        <v>16</v>
      </c>
      <c r="D11" s="22" t="s">
        <v>9</v>
      </c>
      <c r="E11" s="34">
        <v>3000000</v>
      </c>
      <c r="F11" s="30" t="s">
        <v>47</v>
      </c>
      <c r="G11" s="34">
        <v>0</v>
      </c>
      <c r="H11" s="35">
        <f t="shared" si="0"/>
        <v>3000000</v>
      </c>
      <c r="I11" s="31" t="s">
        <v>18</v>
      </c>
      <c r="J11" s="39" t="s">
        <v>208</v>
      </c>
      <c r="K11" s="32">
        <f t="shared" si="1"/>
        <v>3000000</v>
      </c>
      <c r="L11" s="56"/>
      <c r="M11" s="55"/>
    </row>
    <row r="12" spans="1:13" s="29" customFormat="1" ht="12.75" hidden="1" outlineLevel="2" thickBot="1" x14ac:dyDescent="0.3">
      <c r="A12" s="95">
        <v>316</v>
      </c>
      <c r="B12" s="22" t="s">
        <v>684</v>
      </c>
      <c r="C12" s="30" t="s">
        <v>16</v>
      </c>
      <c r="D12" s="22" t="s">
        <v>9</v>
      </c>
      <c r="E12" s="34">
        <v>1000000</v>
      </c>
      <c r="F12" s="30" t="s">
        <v>47</v>
      </c>
      <c r="G12" s="34">
        <v>0</v>
      </c>
      <c r="H12" s="35">
        <f t="shared" si="0"/>
        <v>1000000</v>
      </c>
      <c r="I12" s="31" t="s">
        <v>18</v>
      </c>
      <c r="J12" s="39" t="s">
        <v>208</v>
      </c>
      <c r="K12" s="32">
        <f t="shared" si="1"/>
        <v>1000000</v>
      </c>
      <c r="L12" s="56"/>
      <c r="M12" s="55"/>
    </row>
    <row r="13" spans="1:13" s="29" customFormat="1" ht="12.75" hidden="1" outlineLevel="2" thickBot="1" x14ac:dyDescent="0.3">
      <c r="A13" s="95">
        <v>317</v>
      </c>
      <c r="B13" s="22" t="s">
        <v>684</v>
      </c>
      <c r="C13" s="30" t="s">
        <v>16</v>
      </c>
      <c r="D13" s="22" t="s">
        <v>9</v>
      </c>
      <c r="E13" s="34">
        <v>1000000</v>
      </c>
      <c r="F13" s="30" t="s">
        <v>47</v>
      </c>
      <c r="G13" s="34">
        <v>0</v>
      </c>
      <c r="H13" s="35">
        <f t="shared" si="0"/>
        <v>1000000</v>
      </c>
      <c r="I13" s="31" t="s">
        <v>18</v>
      </c>
      <c r="J13" s="39" t="s">
        <v>208</v>
      </c>
      <c r="K13" s="32">
        <f t="shared" si="1"/>
        <v>1000000</v>
      </c>
      <c r="L13" s="56"/>
      <c r="M13" s="55"/>
    </row>
    <row r="14" spans="1:13" s="29" customFormat="1" ht="12.75" hidden="1" outlineLevel="2" thickBot="1" x14ac:dyDescent="0.3">
      <c r="A14" s="38">
        <v>319</v>
      </c>
      <c r="B14" s="22" t="s">
        <v>684</v>
      </c>
      <c r="C14" s="30" t="s">
        <v>16</v>
      </c>
      <c r="D14" s="22" t="s">
        <v>9</v>
      </c>
      <c r="E14" s="34">
        <v>25000000</v>
      </c>
      <c r="F14" s="30" t="s">
        <v>47</v>
      </c>
      <c r="G14" s="34">
        <v>0</v>
      </c>
      <c r="H14" s="35">
        <f t="shared" si="0"/>
        <v>25000000</v>
      </c>
      <c r="I14" s="23" t="s">
        <v>41</v>
      </c>
      <c r="J14" s="39" t="s">
        <v>208</v>
      </c>
      <c r="K14" s="32">
        <f t="shared" si="1"/>
        <v>25000000</v>
      </c>
      <c r="L14" s="56"/>
      <c r="M14" s="55"/>
    </row>
    <row r="15" spans="1:13" s="29" customFormat="1" ht="12.75" hidden="1" outlineLevel="2" thickBot="1" x14ac:dyDescent="0.3">
      <c r="A15" s="38">
        <v>329</v>
      </c>
      <c r="B15" s="22" t="s">
        <v>684</v>
      </c>
      <c r="C15" s="30" t="s">
        <v>31</v>
      </c>
      <c r="D15" s="22" t="s">
        <v>9</v>
      </c>
      <c r="E15" s="34">
        <v>10000000</v>
      </c>
      <c r="F15" s="30" t="s">
        <v>47</v>
      </c>
      <c r="G15" s="34">
        <v>0</v>
      </c>
      <c r="H15" s="35">
        <f t="shared" si="0"/>
        <v>10000000</v>
      </c>
      <c r="I15" s="23" t="s">
        <v>19</v>
      </c>
      <c r="J15" s="39" t="s">
        <v>208</v>
      </c>
      <c r="K15" s="32">
        <f t="shared" si="1"/>
        <v>10000000</v>
      </c>
      <c r="L15" s="56"/>
      <c r="M15" s="55"/>
    </row>
    <row r="16" spans="1:13" s="29" customFormat="1" ht="12.75" hidden="1" outlineLevel="2" thickBot="1" x14ac:dyDescent="0.3">
      <c r="A16" s="38">
        <v>331</v>
      </c>
      <c r="B16" s="22" t="s">
        <v>684</v>
      </c>
      <c r="C16" s="30" t="s">
        <v>31</v>
      </c>
      <c r="D16" s="22" t="s">
        <v>9</v>
      </c>
      <c r="E16" s="34">
        <v>3000000</v>
      </c>
      <c r="F16" s="30" t="s">
        <v>47</v>
      </c>
      <c r="G16" s="34">
        <v>0</v>
      </c>
      <c r="H16" s="35">
        <f t="shared" si="0"/>
        <v>3000000</v>
      </c>
      <c r="I16" s="23" t="s">
        <v>19</v>
      </c>
      <c r="J16" s="39" t="s">
        <v>208</v>
      </c>
      <c r="K16" s="32">
        <f t="shared" si="1"/>
        <v>3000000</v>
      </c>
      <c r="L16" s="56"/>
      <c r="M16" s="55"/>
    </row>
    <row r="17" spans="1:13" s="29" customFormat="1" ht="12.75" hidden="1" outlineLevel="2" thickBot="1" x14ac:dyDescent="0.3">
      <c r="A17" s="38">
        <v>332</v>
      </c>
      <c r="B17" s="22" t="s">
        <v>684</v>
      </c>
      <c r="C17" s="30" t="s">
        <v>30</v>
      </c>
      <c r="D17" s="22" t="s">
        <v>9</v>
      </c>
      <c r="E17" s="34">
        <v>2000000</v>
      </c>
      <c r="F17" s="30" t="s">
        <v>47</v>
      </c>
      <c r="G17" s="34">
        <v>0</v>
      </c>
      <c r="H17" s="35">
        <f t="shared" si="0"/>
        <v>2000000</v>
      </c>
      <c r="I17" s="23" t="s">
        <v>41</v>
      </c>
      <c r="J17" s="39" t="s">
        <v>208</v>
      </c>
      <c r="K17" s="32">
        <f t="shared" si="1"/>
        <v>2000000</v>
      </c>
      <c r="L17" s="56"/>
      <c r="M17" s="55"/>
    </row>
    <row r="18" spans="1:13" s="29" customFormat="1" ht="12.75" hidden="1" outlineLevel="2" thickBot="1" x14ac:dyDescent="0.3">
      <c r="A18" s="97">
        <v>382</v>
      </c>
      <c r="B18" s="88" t="s">
        <v>684</v>
      </c>
      <c r="C18" s="89" t="s">
        <v>16</v>
      </c>
      <c r="D18" s="88" t="s">
        <v>9</v>
      </c>
      <c r="E18" s="90">
        <v>500000</v>
      </c>
      <c r="F18" s="89" t="s">
        <v>47</v>
      </c>
      <c r="G18" s="90">
        <v>0</v>
      </c>
      <c r="H18" s="91">
        <f t="shared" si="0"/>
        <v>500000</v>
      </c>
      <c r="I18" s="92" t="s">
        <v>20</v>
      </c>
      <c r="J18" s="89" t="s">
        <v>17</v>
      </c>
      <c r="K18" s="93">
        <f t="shared" si="1"/>
        <v>500000</v>
      </c>
      <c r="L18" s="56"/>
      <c r="M18" s="94"/>
    </row>
    <row r="19" spans="1:13" s="29" customFormat="1" ht="12.75" hidden="1" outlineLevel="2" thickBot="1" x14ac:dyDescent="0.3">
      <c r="A19" s="97">
        <v>383</v>
      </c>
      <c r="B19" s="88" t="s">
        <v>684</v>
      </c>
      <c r="C19" s="89" t="s">
        <v>39</v>
      </c>
      <c r="D19" s="88" t="s">
        <v>9</v>
      </c>
      <c r="E19" s="90">
        <v>150000</v>
      </c>
      <c r="F19" s="89" t="s">
        <v>47</v>
      </c>
      <c r="G19" s="90">
        <v>0</v>
      </c>
      <c r="H19" s="91">
        <f t="shared" si="0"/>
        <v>150000</v>
      </c>
      <c r="I19" s="92" t="s">
        <v>20</v>
      </c>
      <c r="J19" s="89" t="s">
        <v>17</v>
      </c>
      <c r="K19" s="93">
        <f t="shared" si="1"/>
        <v>150000</v>
      </c>
      <c r="L19" s="56"/>
      <c r="M19" s="94"/>
    </row>
    <row r="20" spans="1:13" s="29" customFormat="1" ht="12.75" hidden="1" outlineLevel="2" thickBot="1" x14ac:dyDescent="0.3">
      <c r="A20" s="97">
        <v>384</v>
      </c>
      <c r="B20" s="88" t="s">
        <v>684</v>
      </c>
      <c r="C20" s="89" t="s">
        <v>39</v>
      </c>
      <c r="D20" s="88" t="s">
        <v>9</v>
      </c>
      <c r="E20" s="90">
        <v>4000000</v>
      </c>
      <c r="F20" s="89" t="s">
        <v>47</v>
      </c>
      <c r="G20" s="90">
        <v>0</v>
      </c>
      <c r="H20" s="91">
        <f t="shared" si="0"/>
        <v>4000000</v>
      </c>
      <c r="I20" s="92" t="s">
        <v>20</v>
      </c>
      <c r="J20" s="89" t="s">
        <v>17</v>
      </c>
      <c r="K20" s="93">
        <f t="shared" si="1"/>
        <v>4000000</v>
      </c>
      <c r="L20" s="56"/>
      <c r="M20" s="94"/>
    </row>
    <row r="21" spans="1:13" s="29" customFormat="1" ht="12.75" hidden="1" outlineLevel="2" thickBot="1" x14ac:dyDescent="0.3">
      <c r="A21" s="97">
        <v>411</v>
      </c>
      <c r="B21" s="88" t="s">
        <v>684</v>
      </c>
      <c r="C21" s="89" t="s">
        <v>39</v>
      </c>
      <c r="D21" s="88" t="s">
        <v>9</v>
      </c>
      <c r="E21" s="90">
        <v>500000</v>
      </c>
      <c r="F21" s="89" t="s">
        <v>47</v>
      </c>
      <c r="G21" s="90">
        <v>0</v>
      </c>
      <c r="H21" s="91">
        <f t="shared" si="0"/>
        <v>500000</v>
      </c>
      <c r="I21" s="92" t="s">
        <v>20</v>
      </c>
      <c r="J21" s="89" t="s">
        <v>17</v>
      </c>
      <c r="K21" s="93">
        <f t="shared" si="1"/>
        <v>500000</v>
      </c>
      <c r="L21" s="56"/>
      <c r="M21" s="94"/>
    </row>
    <row r="22" spans="1:13" s="29" customFormat="1" ht="12.75" hidden="1" outlineLevel="2" thickBot="1" x14ac:dyDescent="0.3">
      <c r="A22" s="97">
        <v>412</v>
      </c>
      <c r="B22" s="88" t="s">
        <v>684</v>
      </c>
      <c r="C22" s="89" t="s">
        <v>16</v>
      </c>
      <c r="D22" s="88" t="s">
        <v>9</v>
      </c>
      <c r="E22" s="90">
        <v>1000000</v>
      </c>
      <c r="F22" s="89" t="s">
        <v>47</v>
      </c>
      <c r="G22" s="90">
        <v>0</v>
      </c>
      <c r="H22" s="91">
        <f t="shared" si="0"/>
        <v>1000000</v>
      </c>
      <c r="I22" s="92" t="s">
        <v>20</v>
      </c>
      <c r="J22" s="89" t="s">
        <v>17</v>
      </c>
      <c r="K22" s="93">
        <f t="shared" si="1"/>
        <v>1000000</v>
      </c>
      <c r="L22" s="56"/>
      <c r="M22" s="94"/>
    </row>
    <row r="23" spans="1:13" s="33" customFormat="1" ht="24.75" hidden="1" customHeight="1" outlineLevel="2" thickBot="1" x14ac:dyDescent="0.25">
      <c r="A23" s="97">
        <v>413</v>
      </c>
      <c r="B23" s="88" t="s">
        <v>684</v>
      </c>
      <c r="C23" s="89" t="s">
        <v>16</v>
      </c>
      <c r="D23" s="88" t="s">
        <v>9</v>
      </c>
      <c r="E23" s="90">
        <v>1200000</v>
      </c>
      <c r="F23" s="89" t="s">
        <v>47</v>
      </c>
      <c r="G23" s="90">
        <v>0</v>
      </c>
      <c r="H23" s="91">
        <f t="shared" si="0"/>
        <v>1200000</v>
      </c>
      <c r="I23" s="92" t="s">
        <v>20</v>
      </c>
      <c r="J23" s="89" t="s">
        <v>17</v>
      </c>
      <c r="K23" s="93">
        <f t="shared" si="1"/>
        <v>1200000</v>
      </c>
      <c r="L23" s="56"/>
      <c r="M23" s="94"/>
    </row>
    <row r="24" spans="1:13" s="33" customFormat="1" ht="24.75" hidden="1" customHeight="1" outlineLevel="2" thickBot="1" x14ac:dyDescent="0.25">
      <c r="A24" s="97">
        <v>414</v>
      </c>
      <c r="B24" s="88" t="s">
        <v>684</v>
      </c>
      <c r="C24" s="89" t="s">
        <v>16</v>
      </c>
      <c r="D24" s="88" t="s">
        <v>9</v>
      </c>
      <c r="E24" s="90">
        <v>500000</v>
      </c>
      <c r="F24" s="89" t="s">
        <v>47</v>
      </c>
      <c r="G24" s="90">
        <v>0</v>
      </c>
      <c r="H24" s="91">
        <f t="shared" si="0"/>
        <v>500000</v>
      </c>
      <c r="I24" s="92" t="s">
        <v>41</v>
      </c>
      <c r="J24" s="89" t="s">
        <v>17</v>
      </c>
      <c r="K24" s="93">
        <f t="shared" si="1"/>
        <v>500000</v>
      </c>
      <c r="L24" s="56"/>
      <c r="M24" s="94"/>
    </row>
    <row r="25" spans="1:13" s="33" customFormat="1" ht="24.75" hidden="1" customHeight="1" outlineLevel="2" thickBot="1" x14ac:dyDescent="0.25">
      <c r="A25" s="97">
        <v>415</v>
      </c>
      <c r="B25" s="88" t="s">
        <v>684</v>
      </c>
      <c r="C25" s="89" t="s">
        <v>16</v>
      </c>
      <c r="D25" s="88" t="s">
        <v>9</v>
      </c>
      <c r="E25" s="90">
        <v>100000</v>
      </c>
      <c r="F25" s="89" t="s">
        <v>47</v>
      </c>
      <c r="G25" s="90">
        <v>0</v>
      </c>
      <c r="H25" s="91">
        <f t="shared" si="0"/>
        <v>100000</v>
      </c>
      <c r="I25" s="92" t="s">
        <v>41</v>
      </c>
      <c r="J25" s="89" t="s">
        <v>17</v>
      </c>
      <c r="K25" s="93">
        <f t="shared" si="1"/>
        <v>100000</v>
      </c>
      <c r="L25" s="56"/>
      <c r="M25" s="94"/>
    </row>
    <row r="26" spans="1:13" s="33" customFormat="1" ht="24.75" hidden="1" customHeight="1" outlineLevel="2" thickBot="1" x14ac:dyDescent="0.25">
      <c r="A26" s="97">
        <v>416</v>
      </c>
      <c r="B26" s="88" t="s">
        <v>684</v>
      </c>
      <c r="C26" s="89" t="s">
        <v>27</v>
      </c>
      <c r="D26" s="88" t="s">
        <v>9</v>
      </c>
      <c r="E26" s="90">
        <v>900000</v>
      </c>
      <c r="F26" s="89" t="s">
        <v>47</v>
      </c>
      <c r="G26" s="90">
        <v>0</v>
      </c>
      <c r="H26" s="91">
        <f t="shared" si="0"/>
        <v>900000</v>
      </c>
      <c r="I26" s="92" t="s">
        <v>41</v>
      </c>
      <c r="J26" s="89" t="s">
        <v>17</v>
      </c>
      <c r="K26" s="93">
        <f t="shared" si="1"/>
        <v>900000</v>
      </c>
      <c r="L26" s="56"/>
      <c r="M26" s="94"/>
    </row>
    <row r="27" spans="1:13" s="33" customFormat="1" ht="24.75" hidden="1" customHeight="1" outlineLevel="2" thickBot="1" x14ac:dyDescent="0.25">
      <c r="A27" s="97">
        <v>417</v>
      </c>
      <c r="B27" s="88" t="s">
        <v>684</v>
      </c>
      <c r="C27" s="89" t="s">
        <v>16</v>
      </c>
      <c r="D27" s="88" t="s">
        <v>9</v>
      </c>
      <c r="E27" s="90">
        <v>50000</v>
      </c>
      <c r="F27" s="89" t="s">
        <v>47</v>
      </c>
      <c r="G27" s="90">
        <v>0</v>
      </c>
      <c r="H27" s="91">
        <f t="shared" si="0"/>
        <v>50000</v>
      </c>
      <c r="I27" s="92" t="s">
        <v>20</v>
      </c>
      <c r="J27" s="89" t="s">
        <v>17</v>
      </c>
      <c r="K27" s="93">
        <f t="shared" si="1"/>
        <v>50000</v>
      </c>
      <c r="L27" s="56"/>
      <c r="M27" s="94"/>
    </row>
    <row r="28" spans="1:13" s="33" customFormat="1" ht="24.75" hidden="1" customHeight="1" outlineLevel="2" thickBot="1" x14ac:dyDescent="0.25">
      <c r="A28" s="97">
        <v>418</v>
      </c>
      <c r="B28" s="88" t="s">
        <v>684</v>
      </c>
      <c r="C28" s="89" t="s">
        <v>16</v>
      </c>
      <c r="D28" s="88" t="s">
        <v>9</v>
      </c>
      <c r="E28" s="90">
        <v>500000</v>
      </c>
      <c r="F28" s="89" t="s">
        <v>47</v>
      </c>
      <c r="G28" s="90">
        <v>0</v>
      </c>
      <c r="H28" s="91">
        <f t="shared" si="0"/>
        <v>500000</v>
      </c>
      <c r="I28" s="92" t="s">
        <v>20</v>
      </c>
      <c r="J28" s="89" t="s">
        <v>17</v>
      </c>
      <c r="K28" s="93">
        <f t="shared" si="1"/>
        <v>500000</v>
      </c>
      <c r="L28" s="56"/>
      <c r="M28" s="94"/>
    </row>
    <row r="29" spans="1:13" s="33" customFormat="1" ht="24.75" hidden="1" customHeight="1" outlineLevel="2" thickBot="1" x14ac:dyDescent="0.25">
      <c r="A29" s="97">
        <v>419</v>
      </c>
      <c r="B29" s="88" t="s">
        <v>684</v>
      </c>
      <c r="C29" s="89" t="s">
        <v>16</v>
      </c>
      <c r="D29" s="88" t="s">
        <v>9</v>
      </c>
      <c r="E29" s="90">
        <v>250000</v>
      </c>
      <c r="F29" s="89" t="s">
        <v>47</v>
      </c>
      <c r="G29" s="90">
        <v>0</v>
      </c>
      <c r="H29" s="91">
        <f t="shared" si="0"/>
        <v>250000</v>
      </c>
      <c r="I29" s="92" t="s">
        <v>20</v>
      </c>
      <c r="J29" s="89" t="s">
        <v>17</v>
      </c>
      <c r="K29" s="93">
        <f t="shared" si="1"/>
        <v>250000</v>
      </c>
      <c r="L29" s="56"/>
      <c r="M29" s="94"/>
    </row>
    <row r="30" spans="1:13" s="33" customFormat="1" ht="24.75" hidden="1" customHeight="1" outlineLevel="2" thickBot="1" x14ac:dyDescent="0.25">
      <c r="A30" s="97">
        <v>420</v>
      </c>
      <c r="B30" s="88" t="s">
        <v>684</v>
      </c>
      <c r="C30" s="89" t="s">
        <v>16</v>
      </c>
      <c r="D30" s="88" t="s">
        <v>9</v>
      </c>
      <c r="E30" s="90">
        <v>500000</v>
      </c>
      <c r="F30" s="89" t="s">
        <v>47</v>
      </c>
      <c r="G30" s="90">
        <v>0</v>
      </c>
      <c r="H30" s="91">
        <f t="shared" si="0"/>
        <v>500000</v>
      </c>
      <c r="I30" s="92" t="s">
        <v>41</v>
      </c>
      <c r="J30" s="89" t="s">
        <v>17</v>
      </c>
      <c r="K30" s="93">
        <f t="shared" si="1"/>
        <v>500000</v>
      </c>
      <c r="L30" s="56"/>
      <c r="M30" s="94"/>
    </row>
    <row r="31" spans="1:13" s="33" customFormat="1" ht="24.75" hidden="1" customHeight="1" outlineLevel="2" thickBot="1" x14ac:dyDescent="0.25">
      <c r="A31" s="97">
        <v>421</v>
      </c>
      <c r="B31" s="88" t="s">
        <v>684</v>
      </c>
      <c r="C31" s="89" t="s">
        <v>21</v>
      </c>
      <c r="D31" s="88" t="s">
        <v>9</v>
      </c>
      <c r="E31" s="90">
        <v>1000000</v>
      </c>
      <c r="F31" s="89" t="s">
        <v>47</v>
      </c>
      <c r="G31" s="90">
        <v>0</v>
      </c>
      <c r="H31" s="91">
        <f t="shared" si="0"/>
        <v>1000000</v>
      </c>
      <c r="I31" s="92" t="s">
        <v>20</v>
      </c>
      <c r="J31" s="89" t="s">
        <v>17</v>
      </c>
      <c r="K31" s="93">
        <f t="shared" si="1"/>
        <v>1000000</v>
      </c>
      <c r="L31" s="56"/>
      <c r="M31" s="94"/>
    </row>
    <row r="32" spans="1:13" s="33" customFormat="1" ht="24.75" hidden="1" customHeight="1" outlineLevel="2" thickBot="1" x14ac:dyDescent="0.25">
      <c r="A32" s="97">
        <v>422</v>
      </c>
      <c r="B32" s="88" t="s">
        <v>684</v>
      </c>
      <c r="C32" s="89" t="s">
        <v>16</v>
      </c>
      <c r="D32" s="88" t="s">
        <v>9</v>
      </c>
      <c r="E32" s="90">
        <v>100000</v>
      </c>
      <c r="F32" s="89" t="s">
        <v>47</v>
      </c>
      <c r="G32" s="90">
        <v>0</v>
      </c>
      <c r="H32" s="91">
        <f t="shared" si="0"/>
        <v>100000</v>
      </c>
      <c r="I32" s="92" t="s">
        <v>41</v>
      </c>
      <c r="J32" s="89" t="s">
        <v>17</v>
      </c>
      <c r="K32" s="93">
        <f t="shared" si="1"/>
        <v>100000</v>
      </c>
      <c r="L32" s="56"/>
      <c r="M32" s="94"/>
    </row>
    <row r="33" spans="1:13" s="33" customFormat="1" ht="6" hidden="1" customHeight="1" outlineLevel="2" thickBot="1" x14ac:dyDescent="0.25">
      <c r="A33" s="97">
        <v>423</v>
      </c>
      <c r="B33" s="88" t="s">
        <v>684</v>
      </c>
      <c r="C33" s="89" t="s">
        <v>16</v>
      </c>
      <c r="D33" s="88" t="s">
        <v>9</v>
      </c>
      <c r="E33" s="90">
        <v>1000000</v>
      </c>
      <c r="F33" s="89" t="s">
        <v>47</v>
      </c>
      <c r="G33" s="90">
        <v>0</v>
      </c>
      <c r="H33" s="91">
        <f t="shared" si="0"/>
        <v>1000000</v>
      </c>
      <c r="I33" s="92" t="s">
        <v>41</v>
      </c>
      <c r="J33" s="89" t="s">
        <v>17</v>
      </c>
      <c r="K33" s="159">
        <f t="shared" si="1"/>
        <v>1000000</v>
      </c>
      <c r="L33" s="56"/>
      <c r="M33" s="94"/>
    </row>
    <row r="34" spans="1:13" s="33" customFormat="1" ht="17.25" customHeight="1" outlineLevel="2" thickBot="1" x14ac:dyDescent="0.25">
      <c r="A34" s="157">
        <v>480</v>
      </c>
      <c r="B34" s="142" t="s">
        <v>711</v>
      </c>
      <c r="C34" s="143" t="s">
        <v>123</v>
      </c>
      <c r="D34" s="142">
        <v>4955</v>
      </c>
      <c r="E34" s="144">
        <v>133120097</v>
      </c>
      <c r="F34" s="143" t="s">
        <v>47</v>
      </c>
      <c r="G34" s="144">
        <v>125620097</v>
      </c>
      <c r="H34" s="145">
        <v>7500000</v>
      </c>
      <c r="I34" s="146" t="s">
        <v>41</v>
      </c>
      <c r="J34" s="143" t="s">
        <v>17</v>
      </c>
      <c r="K34" s="164">
        <v>7500000</v>
      </c>
      <c r="L34" s="90" t="s">
        <v>703</v>
      </c>
      <c r="M34" s="94" t="s">
        <v>38</v>
      </c>
    </row>
    <row r="35" spans="1:13" s="33" customFormat="1" ht="24.75" customHeight="1" outlineLevel="2" thickBot="1" x14ac:dyDescent="0.25">
      <c r="A35" s="158">
        <v>420</v>
      </c>
      <c r="B35" s="142" t="s">
        <v>391</v>
      </c>
      <c r="C35" s="143" t="s">
        <v>16</v>
      </c>
      <c r="D35" s="142" t="s">
        <v>9</v>
      </c>
      <c r="E35" s="144">
        <v>500000</v>
      </c>
      <c r="F35" s="143" t="s">
        <v>47</v>
      </c>
      <c r="G35" s="144">
        <v>0</v>
      </c>
      <c r="H35" s="145">
        <f>E35-G35</f>
        <v>500000</v>
      </c>
      <c r="I35" s="146" t="s">
        <v>41</v>
      </c>
      <c r="J35" s="143" t="s">
        <v>17</v>
      </c>
      <c r="K35" s="160">
        <v>200000</v>
      </c>
      <c r="L35" s="90" t="s">
        <v>703</v>
      </c>
      <c r="M35" s="94" t="s">
        <v>76</v>
      </c>
    </row>
    <row r="36" spans="1:13" s="33" customFormat="1" ht="24.75" customHeight="1" outlineLevel="2" thickBot="1" x14ac:dyDescent="0.25">
      <c r="A36" s="158">
        <v>424</v>
      </c>
      <c r="B36" s="142" t="s">
        <v>684</v>
      </c>
      <c r="C36" s="143" t="s">
        <v>27</v>
      </c>
      <c r="D36" s="142" t="s">
        <v>9</v>
      </c>
      <c r="E36" s="144">
        <v>900000</v>
      </c>
      <c r="F36" s="143" t="s">
        <v>47</v>
      </c>
      <c r="G36" s="144">
        <v>0</v>
      </c>
      <c r="H36" s="145">
        <f t="shared" si="0"/>
        <v>900000</v>
      </c>
      <c r="I36" s="146" t="s">
        <v>41</v>
      </c>
      <c r="J36" s="143" t="s">
        <v>17</v>
      </c>
      <c r="K36" s="161">
        <f t="shared" si="1"/>
        <v>900000</v>
      </c>
      <c r="L36" s="56" t="s">
        <v>703</v>
      </c>
      <c r="M36" s="94" t="s">
        <v>38</v>
      </c>
    </row>
    <row r="37" spans="1:13" s="33" customFormat="1" ht="24.75" hidden="1" customHeight="1" outlineLevel="1" thickBot="1" x14ac:dyDescent="0.25">
      <c r="A37" s="97"/>
      <c r="B37" s="88" t="s">
        <v>689</v>
      </c>
      <c r="C37" s="89"/>
      <c r="D37" s="88"/>
      <c r="E37" s="90"/>
      <c r="F37" s="89"/>
      <c r="G37" s="90"/>
      <c r="H37" s="91">
        <f>SUBTOTAL(9,H10:H36)</f>
        <v>8900000</v>
      </c>
      <c r="I37" s="92"/>
      <c r="J37" s="89"/>
      <c r="K37" s="93"/>
      <c r="L37" s="56"/>
      <c r="M37" s="94"/>
    </row>
    <row r="38" spans="1:13" s="33" customFormat="1" ht="24.75" hidden="1" customHeight="1" outlineLevel="2" thickBot="1" x14ac:dyDescent="0.25">
      <c r="A38" s="15">
        <v>56</v>
      </c>
      <c r="B38" s="22" t="s">
        <v>112</v>
      </c>
      <c r="C38" s="30" t="s">
        <v>29</v>
      </c>
      <c r="D38" s="22">
        <v>6597</v>
      </c>
      <c r="E38" s="34">
        <v>1000000</v>
      </c>
      <c r="F38" s="30" t="s">
        <v>47</v>
      </c>
      <c r="G38" s="34">
        <v>250000</v>
      </c>
      <c r="H38" s="35">
        <f t="shared" ref="H38:H85" si="2">E38-G38</f>
        <v>750000</v>
      </c>
      <c r="I38" s="66" t="s">
        <v>168</v>
      </c>
      <c r="J38" s="22" t="s">
        <v>169</v>
      </c>
      <c r="K38" s="32">
        <f t="shared" ref="K38:K69" si="3">H38</f>
        <v>750000</v>
      </c>
      <c r="L38" s="56"/>
      <c r="M38" s="55"/>
    </row>
    <row r="39" spans="1:13" s="33" customFormat="1" ht="24.75" hidden="1" customHeight="1" outlineLevel="2" thickBot="1" x14ac:dyDescent="0.25">
      <c r="A39" s="87">
        <v>75</v>
      </c>
      <c r="B39" s="88" t="s">
        <v>112</v>
      </c>
      <c r="C39" s="89" t="s">
        <v>29</v>
      </c>
      <c r="D39" s="88" t="s">
        <v>9</v>
      </c>
      <c r="E39" s="90">
        <v>300000</v>
      </c>
      <c r="F39" s="89" t="s">
        <v>47</v>
      </c>
      <c r="G39" s="90">
        <v>0</v>
      </c>
      <c r="H39" s="91">
        <f t="shared" si="2"/>
        <v>300000</v>
      </c>
      <c r="I39" s="92" t="s">
        <v>41</v>
      </c>
      <c r="J39" s="88">
        <v>3009</v>
      </c>
      <c r="K39" s="93">
        <f t="shared" si="3"/>
        <v>300000</v>
      </c>
      <c r="L39" s="56"/>
      <c r="M39" s="94"/>
    </row>
    <row r="40" spans="1:13" s="33" customFormat="1" ht="24.75" hidden="1" customHeight="1" outlineLevel="2" thickBot="1" x14ac:dyDescent="0.25">
      <c r="A40" s="15">
        <v>95</v>
      </c>
      <c r="B40" s="22" t="s">
        <v>112</v>
      </c>
      <c r="C40" s="30" t="s">
        <v>41</v>
      </c>
      <c r="D40" s="22" t="s">
        <v>9</v>
      </c>
      <c r="E40" s="34">
        <v>500000</v>
      </c>
      <c r="F40" s="30" t="s">
        <v>47</v>
      </c>
      <c r="G40" s="34">
        <v>0</v>
      </c>
      <c r="H40" s="35">
        <f t="shared" si="2"/>
        <v>500000</v>
      </c>
      <c r="I40" s="23" t="s">
        <v>79</v>
      </c>
      <c r="J40" s="22">
        <v>956</v>
      </c>
      <c r="K40" s="32">
        <f t="shared" si="3"/>
        <v>500000</v>
      </c>
      <c r="L40" s="56"/>
      <c r="M40" s="55"/>
    </row>
    <row r="41" spans="1:13" s="33" customFormat="1" ht="24.75" hidden="1" customHeight="1" outlineLevel="2" thickBot="1" x14ac:dyDescent="0.25">
      <c r="A41" s="15">
        <v>96</v>
      </c>
      <c r="B41" s="22" t="s">
        <v>112</v>
      </c>
      <c r="C41" s="30" t="s">
        <v>29</v>
      </c>
      <c r="D41" s="22" t="s">
        <v>9</v>
      </c>
      <c r="E41" s="34">
        <v>100000</v>
      </c>
      <c r="F41" s="30" t="s">
        <v>47</v>
      </c>
      <c r="G41" s="34">
        <v>0</v>
      </c>
      <c r="H41" s="35">
        <f t="shared" si="2"/>
        <v>100000</v>
      </c>
      <c r="I41" s="23" t="s">
        <v>79</v>
      </c>
      <c r="J41" s="22">
        <v>956</v>
      </c>
      <c r="K41" s="32">
        <f t="shared" si="3"/>
        <v>100000</v>
      </c>
      <c r="L41" s="56"/>
      <c r="M41" s="55"/>
    </row>
    <row r="42" spans="1:13" s="33" customFormat="1" ht="24.75" hidden="1" customHeight="1" outlineLevel="2" thickBot="1" x14ac:dyDescent="0.25">
      <c r="A42" s="15">
        <v>98</v>
      </c>
      <c r="B42" s="22" t="s">
        <v>112</v>
      </c>
      <c r="C42" s="30" t="s">
        <v>20</v>
      </c>
      <c r="D42" s="22" t="s">
        <v>9</v>
      </c>
      <c r="E42" s="34">
        <v>100000</v>
      </c>
      <c r="F42" s="30" t="s">
        <v>47</v>
      </c>
      <c r="G42" s="34">
        <v>0</v>
      </c>
      <c r="H42" s="35">
        <f t="shared" si="2"/>
        <v>100000</v>
      </c>
      <c r="I42" s="66" t="s">
        <v>168</v>
      </c>
      <c r="J42" s="22" t="s">
        <v>169</v>
      </c>
      <c r="K42" s="32">
        <f t="shared" si="3"/>
        <v>100000</v>
      </c>
      <c r="L42" s="56"/>
      <c r="M42" s="55"/>
    </row>
    <row r="43" spans="1:13" s="33" customFormat="1" ht="24.75" hidden="1" customHeight="1" outlineLevel="2" thickBot="1" x14ac:dyDescent="0.25">
      <c r="A43" s="15">
        <v>99</v>
      </c>
      <c r="B43" s="22" t="s">
        <v>112</v>
      </c>
      <c r="C43" s="30" t="s">
        <v>29</v>
      </c>
      <c r="D43" s="22" t="s">
        <v>9</v>
      </c>
      <c r="E43" s="34">
        <v>200000</v>
      </c>
      <c r="F43" s="30" t="s">
        <v>47</v>
      </c>
      <c r="G43" s="34">
        <v>0</v>
      </c>
      <c r="H43" s="35">
        <f t="shared" si="2"/>
        <v>200000</v>
      </c>
      <c r="I43" s="66" t="s">
        <v>168</v>
      </c>
      <c r="J43" s="22" t="s">
        <v>169</v>
      </c>
      <c r="K43" s="32">
        <f t="shared" si="3"/>
        <v>200000</v>
      </c>
      <c r="L43" s="56"/>
      <c r="M43" s="55"/>
    </row>
    <row r="44" spans="1:13" s="33" customFormat="1" ht="24.75" hidden="1" customHeight="1" outlineLevel="2" thickBot="1" x14ac:dyDescent="0.25">
      <c r="A44" s="15">
        <v>100</v>
      </c>
      <c r="B44" s="22" t="s">
        <v>112</v>
      </c>
      <c r="C44" s="30" t="s">
        <v>13</v>
      </c>
      <c r="D44" s="22">
        <v>3074</v>
      </c>
      <c r="E44" s="34">
        <v>300000</v>
      </c>
      <c r="F44" s="30" t="s">
        <v>47</v>
      </c>
      <c r="G44" s="34">
        <v>100000</v>
      </c>
      <c r="H44" s="35">
        <f t="shared" si="2"/>
        <v>200000</v>
      </c>
      <c r="I44" s="23" t="s">
        <v>20</v>
      </c>
      <c r="J44" s="22">
        <v>5082</v>
      </c>
      <c r="K44" s="32">
        <f t="shared" si="3"/>
        <v>200000</v>
      </c>
      <c r="L44" s="56"/>
      <c r="M44" s="55"/>
    </row>
    <row r="45" spans="1:13" s="33" customFormat="1" ht="24.75" hidden="1" customHeight="1" outlineLevel="2" thickBot="1" x14ac:dyDescent="0.25">
      <c r="A45" s="15">
        <v>101</v>
      </c>
      <c r="B45" s="22" t="s">
        <v>112</v>
      </c>
      <c r="C45" s="30" t="s">
        <v>29</v>
      </c>
      <c r="D45" s="22" t="s">
        <v>9</v>
      </c>
      <c r="E45" s="34">
        <v>400000</v>
      </c>
      <c r="F45" s="30" t="s">
        <v>47</v>
      </c>
      <c r="G45" s="34">
        <v>0</v>
      </c>
      <c r="H45" s="35">
        <f t="shared" si="2"/>
        <v>400000</v>
      </c>
      <c r="I45" s="66" t="s">
        <v>168</v>
      </c>
      <c r="J45" s="22" t="s">
        <v>169</v>
      </c>
      <c r="K45" s="32">
        <f t="shared" si="3"/>
        <v>400000</v>
      </c>
      <c r="L45" s="56"/>
      <c r="M45" s="55"/>
    </row>
    <row r="46" spans="1:13" s="33" customFormat="1" ht="24.75" hidden="1" customHeight="1" outlineLevel="2" thickBot="1" x14ac:dyDescent="0.25">
      <c r="A46" s="15">
        <v>102</v>
      </c>
      <c r="B46" s="22" t="s">
        <v>112</v>
      </c>
      <c r="C46" s="30" t="s">
        <v>29</v>
      </c>
      <c r="D46" s="22" t="s">
        <v>9</v>
      </c>
      <c r="E46" s="34">
        <v>22000</v>
      </c>
      <c r="F46" s="30" t="s">
        <v>47</v>
      </c>
      <c r="G46" s="34">
        <v>0</v>
      </c>
      <c r="H46" s="35">
        <f t="shared" si="2"/>
        <v>22000</v>
      </c>
      <c r="I46" s="23" t="s">
        <v>29</v>
      </c>
      <c r="J46" s="22">
        <v>6599</v>
      </c>
      <c r="K46" s="32">
        <f t="shared" si="3"/>
        <v>22000</v>
      </c>
      <c r="L46" s="56"/>
      <c r="M46" s="55"/>
    </row>
    <row r="47" spans="1:13" s="33" customFormat="1" ht="24.75" hidden="1" customHeight="1" outlineLevel="2" thickBot="1" x14ac:dyDescent="0.25">
      <c r="A47" s="15">
        <v>103</v>
      </c>
      <c r="B47" s="22" t="s">
        <v>112</v>
      </c>
      <c r="C47" s="30" t="s">
        <v>48</v>
      </c>
      <c r="D47" s="22" t="s">
        <v>9</v>
      </c>
      <c r="E47" s="34">
        <v>72000</v>
      </c>
      <c r="F47" s="30" t="s">
        <v>47</v>
      </c>
      <c r="G47" s="34">
        <v>0</v>
      </c>
      <c r="H47" s="35">
        <f t="shared" si="2"/>
        <v>72000</v>
      </c>
      <c r="I47" s="23" t="s">
        <v>79</v>
      </c>
      <c r="J47" s="22">
        <v>956</v>
      </c>
      <c r="K47" s="32">
        <f t="shared" si="3"/>
        <v>72000</v>
      </c>
      <c r="L47" s="56"/>
      <c r="M47" s="55"/>
    </row>
    <row r="48" spans="1:13" s="33" customFormat="1" ht="24.75" hidden="1" customHeight="1" outlineLevel="2" thickBot="1" x14ac:dyDescent="0.25">
      <c r="A48" s="15">
        <v>110</v>
      </c>
      <c r="B48" s="22" t="s">
        <v>112</v>
      </c>
      <c r="C48" s="30" t="s">
        <v>29</v>
      </c>
      <c r="D48" s="22">
        <v>6597</v>
      </c>
      <c r="E48" s="34">
        <v>1000000</v>
      </c>
      <c r="F48" s="30" t="s">
        <v>47</v>
      </c>
      <c r="G48" s="34">
        <v>250000</v>
      </c>
      <c r="H48" s="35">
        <f t="shared" si="2"/>
        <v>750000</v>
      </c>
      <c r="I48" s="23" t="s">
        <v>123</v>
      </c>
      <c r="J48" s="22">
        <v>4907</v>
      </c>
      <c r="K48" s="32">
        <f t="shared" si="3"/>
        <v>750000</v>
      </c>
      <c r="L48" s="56"/>
      <c r="M48" s="55"/>
    </row>
    <row r="49" spans="1:13" s="33" customFormat="1" ht="24.75" hidden="1" customHeight="1" outlineLevel="2" thickBot="1" x14ac:dyDescent="0.25">
      <c r="A49" s="15">
        <v>111</v>
      </c>
      <c r="B49" s="22" t="s">
        <v>112</v>
      </c>
      <c r="C49" s="30" t="s">
        <v>29</v>
      </c>
      <c r="D49" s="22">
        <v>6597</v>
      </c>
      <c r="E49" s="34">
        <v>1000000</v>
      </c>
      <c r="F49" s="30" t="s">
        <v>47</v>
      </c>
      <c r="G49" s="34">
        <v>250000</v>
      </c>
      <c r="H49" s="35">
        <f t="shared" si="2"/>
        <v>750000</v>
      </c>
      <c r="I49" s="23" t="s">
        <v>79</v>
      </c>
      <c r="J49" s="22">
        <v>8019</v>
      </c>
      <c r="K49" s="32">
        <f t="shared" si="3"/>
        <v>750000</v>
      </c>
      <c r="L49" s="56"/>
      <c r="M49" s="55"/>
    </row>
    <row r="50" spans="1:13" s="33" customFormat="1" ht="24.75" hidden="1" customHeight="1" outlineLevel="2" thickBot="1" x14ac:dyDescent="0.25">
      <c r="A50" s="15">
        <v>112</v>
      </c>
      <c r="B50" s="22" t="s">
        <v>112</v>
      </c>
      <c r="C50" s="30" t="s">
        <v>29</v>
      </c>
      <c r="D50" s="22">
        <v>6597</v>
      </c>
      <c r="E50" s="34">
        <v>1000000</v>
      </c>
      <c r="F50" s="30" t="s">
        <v>47</v>
      </c>
      <c r="G50" s="34">
        <v>250000</v>
      </c>
      <c r="H50" s="35">
        <f t="shared" si="2"/>
        <v>750000</v>
      </c>
      <c r="I50" s="23" t="s">
        <v>79</v>
      </c>
      <c r="J50" s="22">
        <v>965</v>
      </c>
      <c r="K50" s="32">
        <f t="shared" si="3"/>
        <v>750000</v>
      </c>
      <c r="L50" s="56"/>
      <c r="M50" s="55"/>
    </row>
    <row r="51" spans="1:13" s="33" customFormat="1" ht="24.75" hidden="1" customHeight="1" outlineLevel="2" thickBot="1" x14ac:dyDescent="0.25">
      <c r="A51" s="15">
        <v>113</v>
      </c>
      <c r="B51" s="22" t="s">
        <v>112</v>
      </c>
      <c r="C51" s="30" t="s">
        <v>29</v>
      </c>
      <c r="D51" s="22">
        <v>6597</v>
      </c>
      <c r="E51" s="34">
        <v>1000000</v>
      </c>
      <c r="F51" s="30" t="s">
        <v>47</v>
      </c>
      <c r="G51" s="34">
        <v>250000</v>
      </c>
      <c r="H51" s="35">
        <f t="shared" si="2"/>
        <v>750000</v>
      </c>
      <c r="I51" s="23" t="s">
        <v>79</v>
      </c>
      <c r="J51" s="22">
        <v>956</v>
      </c>
      <c r="K51" s="32">
        <f t="shared" si="3"/>
        <v>750000</v>
      </c>
      <c r="L51" s="56"/>
      <c r="M51" s="55"/>
    </row>
    <row r="52" spans="1:13" s="33" customFormat="1" ht="24.75" customHeight="1" outlineLevel="2" thickBot="1" x14ac:dyDescent="0.25">
      <c r="A52" s="156">
        <v>114</v>
      </c>
      <c r="B52" s="149" t="s">
        <v>112</v>
      </c>
      <c r="C52" s="150" t="s">
        <v>25</v>
      </c>
      <c r="D52" s="149" t="s">
        <v>9</v>
      </c>
      <c r="E52" s="151">
        <v>1012500</v>
      </c>
      <c r="F52" s="150" t="s">
        <v>47</v>
      </c>
      <c r="G52" s="151">
        <v>0</v>
      </c>
      <c r="H52" s="152">
        <f t="shared" si="2"/>
        <v>1012500</v>
      </c>
      <c r="I52" s="153" t="s">
        <v>25</v>
      </c>
      <c r="J52" s="149">
        <v>4081</v>
      </c>
      <c r="K52" s="154">
        <v>800000</v>
      </c>
      <c r="L52" s="56" t="s">
        <v>703</v>
      </c>
      <c r="M52" s="94" t="s">
        <v>76</v>
      </c>
    </row>
    <row r="53" spans="1:13" s="33" customFormat="1" ht="24.75" hidden="1" customHeight="1" outlineLevel="2" thickBot="1" x14ac:dyDescent="0.25">
      <c r="A53" s="15">
        <v>115</v>
      </c>
      <c r="B53" s="22" t="s">
        <v>112</v>
      </c>
      <c r="C53" s="30" t="s">
        <v>19</v>
      </c>
      <c r="D53" s="22" t="s">
        <v>9</v>
      </c>
      <c r="E53" s="34">
        <v>300000</v>
      </c>
      <c r="F53" s="30" t="s">
        <v>47</v>
      </c>
      <c r="G53" s="34">
        <v>0</v>
      </c>
      <c r="H53" s="35">
        <f t="shared" si="2"/>
        <v>300000</v>
      </c>
      <c r="I53" s="23" t="s">
        <v>79</v>
      </c>
      <c r="J53" s="22">
        <v>956</v>
      </c>
      <c r="K53" s="32">
        <f t="shared" si="3"/>
        <v>300000</v>
      </c>
      <c r="L53" s="56"/>
      <c r="M53" s="55"/>
    </row>
    <row r="54" spans="1:13" s="33" customFormat="1" ht="24.75" hidden="1" customHeight="1" outlineLevel="2" thickBot="1" x14ac:dyDescent="0.25">
      <c r="A54" s="15">
        <v>116</v>
      </c>
      <c r="B54" s="22" t="s">
        <v>112</v>
      </c>
      <c r="C54" s="30" t="s">
        <v>16</v>
      </c>
      <c r="D54" s="22" t="s">
        <v>9</v>
      </c>
      <c r="E54" s="34">
        <v>300000</v>
      </c>
      <c r="F54" s="30" t="s">
        <v>47</v>
      </c>
      <c r="G54" s="34">
        <v>0</v>
      </c>
      <c r="H54" s="35">
        <f t="shared" si="2"/>
        <v>300000</v>
      </c>
      <c r="I54" s="23" t="s">
        <v>79</v>
      </c>
      <c r="J54" s="22">
        <v>956</v>
      </c>
      <c r="K54" s="32">
        <f t="shared" si="3"/>
        <v>300000</v>
      </c>
      <c r="L54" s="56"/>
      <c r="M54" s="55"/>
    </row>
    <row r="55" spans="1:13" s="33" customFormat="1" ht="24.75" hidden="1" customHeight="1" outlineLevel="2" thickBot="1" x14ac:dyDescent="0.25">
      <c r="A55" s="15">
        <v>117</v>
      </c>
      <c r="B55" s="22" t="s">
        <v>112</v>
      </c>
      <c r="C55" s="30" t="s">
        <v>39</v>
      </c>
      <c r="D55" s="22" t="s">
        <v>9</v>
      </c>
      <c r="E55" s="34">
        <v>50000</v>
      </c>
      <c r="F55" s="30" t="s">
        <v>47</v>
      </c>
      <c r="G55" s="34">
        <v>0</v>
      </c>
      <c r="H55" s="35">
        <f t="shared" si="2"/>
        <v>50000</v>
      </c>
      <c r="I55" s="23" t="s">
        <v>39</v>
      </c>
      <c r="J55" s="22">
        <v>6053</v>
      </c>
      <c r="K55" s="32">
        <f t="shared" si="3"/>
        <v>50000</v>
      </c>
      <c r="L55" s="56"/>
      <c r="M55" s="55"/>
    </row>
    <row r="56" spans="1:13" s="33" customFormat="1" ht="24.75" hidden="1" customHeight="1" outlineLevel="2" thickBot="1" x14ac:dyDescent="0.25">
      <c r="A56" s="15">
        <v>118</v>
      </c>
      <c r="B56" s="22" t="s">
        <v>112</v>
      </c>
      <c r="C56" s="30" t="s">
        <v>39</v>
      </c>
      <c r="D56" s="22" t="s">
        <v>9</v>
      </c>
      <c r="E56" s="34">
        <v>30000</v>
      </c>
      <c r="F56" s="30" t="s">
        <v>47</v>
      </c>
      <c r="G56" s="34">
        <v>0</v>
      </c>
      <c r="H56" s="35">
        <f t="shared" si="2"/>
        <v>30000</v>
      </c>
      <c r="I56" s="23" t="s">
        <v>39</v>
      </c>
      <c r="J56" s="22">
        <v>6053</v>
      </c>
      <c r="K56" s="32">
        <f t="shared" si="3"/>
        <v>30000</v>
      </c>
      <c r="L56" s="56"/>
      <c r="M56" s="55"/>
    </row>
    <row r="57" spans="1:13" s="33" customFormat="1" ht="24.75" customHeight="1" outlineLevel="2" thickBot="1" x14ac:dyDescent="0.25">
      <c r="A57" s="156">
        <v>119</v>
      </c>
      <c r="B57" s="149" t="s">
        <v>112</v>
      </c>
      <c r="C57" s="150" t="s">
        <v>20</v>
      </c>
      <c r="D57" s="149" t="s">
        <v>9</v>
      </c>
      <c r="E57" s="151">
        <v>200000</v>
      </c>
      <c r="F57" s="150" t="s">
        <v>47</v>
      </c>
      <c r="G57" s="151">
        <v>0</v>
      </c>
      <c r="H57" s="152">
        <f t="shared" si="2"/>
        <v>200000</v>
      </c>
      <c r="I57" s="153" t="s">
        <v>20</v>
      </c>
      <c r="J57" s="149">
        <v>5082</v>
      </c>
      <c r="K57" s="154">
        <f t="shared" si="3"/>
        <v>200000</v>
      </c>
      <c r="L57" s="56" t="s">
        <v>703</v>
      </c>
      <c r="M57" s="94" t="s">
        <v>38</v>
      </c>
    </row>
    <row r="58" spans="1:13" s="33" customFormat="1" ht="24.75" hidden="1" customHeight="1" outlineLevel="2" thickBot="1" x14ac:dyDescent="0.25">
      <c r="A58" s="15">
        <v>120</v>
      </c>
      <c r="B58" s="22" t="s">
        <v>112</v>
      </c>
      <c r="C58" s="30" t="s">
        <v>20</v>
      </c>
      <c r="D58" s="22" t="s">
        <v>9</v>
      </c>
      <c r="E58" s="34">
        <v>100000</v>
      </c>
      <c r="F58" s="30" t="s">
        <v>47</v>
      </c>
      <c r="G58" s="34">
        <v>0</v>
      </c>
      <c r="H58" s="35">
        <f t="shared" si="2"/>
        <v>100000</v>
      </c>
      <c r="I58" s="23" t="s">
        <v>79</v>
      </c>
      <c r="J58" s="22">
        <v>956</v>
      </c>
      <c r="K58" s="32">
        <f t="shared" si="3"/>
        <v>100000</v>
      </c>
      <c r="L58" s="56"/>
      <c r="M58" s="55"/>
    </row>
    <row r="59" spans="1:13" s="33" customFormat="1" ht="24.75" hidden="1" customHeight="1" outlineLevel="2" thickBot="1" x14ac:dyDescent="0.25">
      <c r="A59" s="15">
        <v>121</v>
      </c>
      <c r="B59" s="22" t="s">
        <v>112</v>
      </c>
      <c r="C59" s="30" t="s">
        <v>16</v>
      </c>
      <c r="D59" s="22" t="s">
        <v>9</v>
      </c>
      <c r="E59" s="34">
        <v>300000</v>
      </c>
      <c r="F59" s="30" t="s">
        <v>47</v>
      </c>
      <c r="G59" s="34">
        <v>0</v>
      </c>
      <c r="H59" s="35">
        <f t="shared" si="2"/>
        <v>300000</v>
      </c>
      <c r="I59" s="23" t="s">
        <v>16</v>
      </c>
      <c r="J59" s="22">
        <v>6160</v>
      </c>
      <c r="K59" s="32">
        <f t="shared" si="3"/>
        <v>300000</v>
      </c>
      <c r="L59" s="56"/>
      <c r="M59" s="55"/>
    </row>
    <row r="60" spans="1:13" s="33" customFormat="1" ht="24.75" hidden="1" customHeight="1" outlineLevel="2" thickBot="1" x14ac:dyDescent="0.25">
      <c r="A60" s="15">
        <v>122</v>
      </c>
      <c r="B60" s="22" t="s">
        <v>112</v>
      </c>
      <c r="C60" s="30" t="s">
        <v>20</v>
      </c>
      <c r="D60" s="22" t="s">
        <v>9</v>
      </c>
      <c r="E60" s="34">
        <v>30000</v>
      </c>
      <c r="F60" s="30" t="s">
        <v>47</v>
      </c>
      <c r="G60" s="34">
        <v>0</v>
      </c>
      <c r="H60" s="35">
        <f t="shared" si="2"/>
        <v>30000</v>
      </c>
      <c r="I60" s="23" t="s">
        <v>20</v>
      </c>
      <c r="J60" s="22">
        <v>5082</v>
      </c>
      <c r="K60" s="32">
        <f t="shared" si="3"/>
        <v>30000</v>
      </c>
      <c r="L60" s="56"/>
      <c r="M60" s="55"/>
    </row>
    <row r="61" spans="1:13" s="29" customFormat="1" ht="12.75" hidden="1" outlineLevel="2" thickBot="1" x14ac:dyDescent="0.3">
      <c r="A61" s="15">
        <v>123</v>
      </c>
      <c r="B61" s="22" t="s">
        <v>112</v>
      </c>
      <c r="C61" s="30" t="s">
        <v>20</v>
      </c>
      <c r="D61" s="22" t="s">
        <v>9</v>
      </c>
      <c r="E61" s="34">
        <v>30000</v>
      </c>
      <c r="F61" s="30" t="s">
        <v>47</v>
      </c>
      <c r="G61" s="34">
        <v>0</v>
      </c>
      <c r="H61" s="35">
        <f t="shared" si="2"/>
        <v>30000</v>
      </c>
      <c r="I61" s="23" t="s">
        <v>20</v>
      </c>
      <c r="J61" s="22">
        <v>5082</v>
      </c>
      <c r="K61" s="32">
        <f t="shared" si="3"/>
        <v>30000</v>
      </c>
      <c r="L61" s="56"/>
      <c r="M61" s="55"/>
    </row>
    <row r="62" spans="1:13" s="33" customFormat="1" ht="24.75" hidden="1" customHeight="1" outlineLevel="2" thickBot="1" x14ac:dyDescent="0.25">
      <c r="A62" s="15">
        <v>136</v>
      </c>
      <c r="B62" s="22" t="s">
        <v>112</v>
      </c>
      <c r="C62" s="30" t="s">
        <v>16</v>
      </c>
      <c r="D62" s="22" t="s">
        <v>9</v>
      </c>
      <c r="E62" s="34">
        <v>162571</v>
      </c>
      <c r="F62" s="30" t="s">
        <v>47</v>
      </c>
      <c r="G62" s="34">
        <v>0</v>
      </c>
      <c r="H62" s="35">
        <f t="shared" si="2"/>
        <v>162571</v>
      </c>
      <c r="I62" s="23" t="s">
        <v>79</v>
      </c>
      <c r="J62" s="22">
        <v>956</v>
      </c>
      <c r="K62" s="32">
        <f t="shared" si="3"/>
        <v>162571</v>
      </c>
      <c r="L62" s="56"/>
      <c r="M62" s="55"/>
    </row>
    <row r="63" spans="1:13" s="33" customFormat="1" ht="24.75" hidden="1" customHeight="1" outlineLevel="2" thickBot="1" x14ac:dyDescent="0.25">
      <c r="A63" s="15">
        <v>137</v>
      </c>
      <c r="B63" s="22" t="s">
        <v>112</v>
      </c>
      <c r="C63" s="30" t="s">
        <v>29</v>
      </c>
      <c r="D63" s="22" t="s">
        <v>9</v>
      </c>
      <c r="E63" s="34">
        <v>30000</v>
      </c>
      <c r="F63" s="30" t="s">
        <v>47</v>
      </c>
      <c r="G63" s="34">
        <v>0</v>
      </c>
      <c r="H63" s="35">
        <f t="shared" si="2"/>
        <v>30000</v>
      </c>
      <c r="I63" s="23" t="s">
        <v>79</v>
      </c>
      <c r="J63" s="22">
        <v>956</v>
      </c>
      <c r="K63" s="32">
        <f t="shared" si="3"/>
        <v>30000</v>
      </c>
      <c r="L63" s="56"/>
      <c r="M63" s="55"/>
    </row>
    <row r="64" spans="1:13" s="33" customFormat="1" ht="12.75" hidden="1" outlineLevel="2" thickBot="1" x14ac:dyDescent="0.25">
      <c r="A64" s="15">
        <v>139</v>
      </c>
      <c r="B64" s="22" t="s">
        <v>112</v>
      </c>
      <c r="C64" s="30" t="s">
        <v>29</v>
      </c>
      <c r="D64" s="22" t="s">
        <v>9</v>
      </c>
      <c r="E64" s="34">
        <v>30000</v>
      </c>
      <c r="F64" s="30" t="s">
        <v>47</v>
      </c>
      <c r="G64" s="34">
        <v>0</v>
      </c>
      <c r="H64" s="35">
        <f t="shared" si="2"/>
        <v>30000</v>
      </c>
      <c r="I64" s="23" t="s">
        <v>79</v>
      </c>
      <c r="J64" s="22">
        <v>956</v>
      </c>
      <c r="K64" s="32">
        <f t="shared" si="3"/>
        <v>30000</v>
      </c>
      <c r="L64" s="56"/>
      <c r="M64" s="55"/>
    </row>
    <row r="65" spans="1:13" s="33" customFormat="1" ht="12.75" hidden="1" outlineLevel="2" thickBot="1" x14ac:dyDescent="0.25">
      <c r="A65" s="15">
        <v>144</v>
      </c>
      <c r="B65" s="22" t="s">
        <v>112</v>
      </c>
      <c r="C65" s="30" t="s">
        <v>18</v>
      </c>
      <c r="D65" s="22" t="s">
        <v>9</v>
      </c>
      <c r="E65" s="34">
        <v>300000</v>
      </c>
      <c r="F65" s="30" t="s">
        <v>47</v>
      </c>
      <c r="G65" s="34">
        <v>0</v>
      </c>
      <c r="H65" s="35">
        <f t="shared" si="2"/>
        <v>300000</v>
      </c>
      <c r="I65" s="23" t="s">
        <v>18</v>
      </c>
      <c r="J65" s="22">
        <v>4035</v>
      </c>
      <c r="K65" s="32">
        <f t="shared" si="3"/>
        <v>300000</v>
      </c>
      <c r="L65" s="56"/>
      <c r="M65" s="55"/>
    </row>
    <row r="66" spans="1:13" s="33" customFormat="1" ht="12.75" hidden="1" outlineLevel="2" thickBot="1" x14ac:dyDescent="0.25">
      <c r="A66" s="15">
        <v>150</v>
      </c>
      <c r="B66" s="22" t="s">
        <v>112</v>
      </c>
      <c r="C66" s="30" t="s">
        <v>29</v>
      </c>
      <c r="D66" s="22" t="s">
        <v>9</v>
      </c>
      <c r="E66" s="34">
        <v>400000</v>
      </c>
      <c r="F66" s="30" t="s">
        <v>47</v>
      </c>
      <c r="G66" s="34">
        <v>0</v>
      </c>
      <c r="H66" s="35">
        <f t="shared" si="2"/>
        <v>400000</v>
      </c>
      <c r="I66" s="23" t="s">
        <v>123</v>
      </c>
      <c r="J66" s="22">
        <v>4907</v>
      </c>
      <c r="K66" s="32">
        <f t="shared" si="3"/>
        <v>400000</v>
      </c>
      <c r="L66" s="56"/>
      <c r="M66" s="55"/>
    </row>
    <row r="67" spans="1:13" s="33" customFormat="1" ht="12.75" hidden="1" outlineLevel="2" thickBot="1" x14ac:dyDescent="0.25">
      <c r="A67" s="15">
        <v>152</v>
      </c>
      <c r="B67" s="22" t="s">
        <v>112</v>
      </c>
      <c r="C67" s="30" t="s">
        <v>29</v>
      </c>
      <c r="D67" s="22" t="s">
        <v>9</v>
      </c>
      <c r="E67" s="34">
        <v>400000</v>
      </c>
      <c r="F67" s="30" t="s">
        <v>47</v>
      </c>
      <c r="G67" s="34">
        <v>0</v>
      </c>
      <c r="H67" s="35">
        <f t="shared" si="2"/>
        <v>400000</v>
      </c>
      <c r="I67" s="23" t="s">
        <v>79</v>
      </c>
      <c r="J67" s="22">
        <v>8019</v>
      </c>
      <c r="K67" s="32">
        <f t="shared" si="3"/>
        <v>400000</v>
      </c>
      <c r="L67" s="56"/>
      <c r="M67" s="55"/>
    </row>
    <row r="68" spans="1:13" s="33" customFormat="1" ht="12.75" hidden="1" outlineLevel="2" thickBot="1" x14ac:dyDescent="0.25">
      <c r="A68" s="15">
        <v>153</v>
      </c>
      <c r="B68" s="22" t="s">
        <v>112</v>
      </c>
      <c r="C68" s="30" t="s">
        <v>29</v>
      </c>
      <c r="D68" s="22" t="s">
        <v>9</v>
      </c>
      <c r="E68" s="34">
        <v>400000</v>
      </c>
      <c r="F68" s="30" t="s">
        <v>47</v>
      </c>
      <c r="G68" s="34">
        <v>0</v>
      </c>
      <c r="H68" s="35">
        <f t="shared" si="2"/>
        <v>400000</v>
      </c>
      <c r="I68" s="23" t="s">
        <v>79</v>
      </c>
      <c r="J68" s="22">
        <v>965</v>
      </c>
      <c r="K68" s="32">
        <f t="shared" si="3"/>
        <v>400000</v>
      </c>
      <c r="L68" s="56"/>
      <c r="M68" s="55"/>
    </row>
    <row r="69" spans="1:13" s="33" customFormat="1" ht="12.75" hidden="1" outlineLevel="2" thickBot="1" x14ac:dyDescent="0.25">
      <c r="A69" s="15">
        <v>157</v>
      </c>
      <c r="B69" s="22" t="s">
        <v>112</v>
      </c>
      <c r="C69" s="30" t="s">
        <v>29</v>
      </c>
      <c r="D69" s="22" t="s">
        <v>9</v>
      </c>
      <c r="E69" s="34">
        <v>400000</v>
      </c>
      <c r="F69" s="30" t="s">
        <v>47</v>
      </c>
      <c r="G69" s="34">
        <v>0</v>
      </c>
      <c r="H69" s="35">
        <f t="shared" si="2"/>
        <v>400000</v>
      </c>
      <c r="I69" s="23" t="s">
        <v>79</v>
      </c>
      <c r="J69" s="22">
        <v>956</v>
      </c>
      <c r="K69" s="32">
        <f t="shared" si="3"/>
        <v>400000</v>
      </c>
      <c r="L69" s="56"/>
      <c r="M69" s="55"/>
    </row>
    <row r="70" spans="1:13" s="33" customFormat="1" ht="12.75" hidden="1" outlineLevel="2" thickBot="1" x14ac:dyDescent="0.25">
      <c r="A70" s="15">
        <v>170</v>
      </c>
      <c r="B70" s="22" t="s">
        <v>112</v>
      </c>
      <c r="C70" s="30" t="s">
        <v>39</v>
      </c>
      <c r="D70" s="22" t="s">
        <v>9</v>
      </c>
      <c r="E70" s="34">
        <v>2000000</v>
      </c>
      <c r="F70" s="30" t="s">
        <v>47</v>
      </c>
      <c r="G70" s="34">
        <v>0</v>
      </c>
      <c r="H70" s="35">
        <f t="shared" si="2"/>
        <v>2000000</v>
      </c>
      <c r="I70" s="23" t="s">
        <v>123</v>
      </c>
      <c r="J70" s="22">
        <v>4907</v>
      </c>
      <c r="K70" s="32">
        <v>2000000</v>
      </c>
      <c r="L70" s="56"/>
      <c r="M70" s="55"/>
    </row>
    <row r="71" spans="1:13" s="33" customFormat="1" ht="12.75" hidden="1" outlineLevel="2" thickBot="1" x14ac:dyDescent="0.25">
      <c r="A71" s="15">
        <v>172</v>
      </c>
      <c r="B71" s="22" t="s">
        <v>112</v>
      </c>
      <c r="C71" s="30" t="s">
        <v>39</v>
      </c>
      <c r="D71" s="22" t="s">
        <v>9</v>
      </c>
      <c r="E71" s="34">
        <v>2000000</v>
      </c>
      <c r="F71" s="30" t="s">
        <v>47</v>
      </c>
      <c r="G71" s="34">
        <v>0</v>
      </c>
      <c r="H71" s="35">
        <f t="shared" si="2"/>
        <v>2000000</v>
      </c>
      <c r="I71" s="23" t="s">
        <v>79</v>
      </c>
      <c r="J71" s="22">
        <v>8019</v>
      </c>
      <c r="K71" s="32">
        <v>2000000</v>
      </c>
      <c r="L71" s="56"/>
      <c r="M71" s="55"/>
    </row>
    <row r="72" spans="1:13" s="33" customFormat="1" ht="12.75" hidden="1" outlineLevel="2" thickBot="1" x14ac:dyDescent="0.25">
      <c r="A72" s="15">
        <v>179</v>
      </c>
      <c r="B72" s="22" t="s">
        <v>112</v>
      </c>
      <c r="C72" s="30" t="s">
        <v>39</v>
      </c>
      <c r="D72" s="22" t="s">
        <v>9</v>
      </c>
      <c r="E72" s="34">
        <v>2000000</v>
      </c>
      <c r="F72" s="30" t="s">
        <v>47</v>
      </c>
      <c r="G72" s="34">
        <v>0</v>
      </c>
      <c r="H72" s="35">
        <f t="shared" si="2"/>
        <v>2000000</v>
      </c>
      <c r="I72" s="23" t="s">
        <v>79</v>
      </c>
      <c r="J72" s="30" t="s">
        <v>274</v>
      </c>
      <c r="K72" s="32">
        <v>2000000</v>
      </c>
      <c r="L72" s="56"/>
      <c r="M72" s="55"/>
    </row>
    <row r="73" spans="1:13" s="33" customFormat="1" ht="12.75" hidden="1" outlineLevel="2" thickBot="1" x14ac:dyDescent="0.25">
      <c r="A73" s="15">
        <v>183</v>
      </c>
      <c r="B73" s="22" t="s">
        <v>112</v>
      </c>
      <c r="C73" s="30" t="s">
        <v>39</v>
      </c>
      <c r="D73" s="22" t="s">
        <v>9</v>
      </c>
      <c r="E73" s="34">
        <v>2000000</v>
      </c>
      <c r="F73" s="30" t="s">
        <v>47</v>
      </c>
      <c r="G73" s="34">
        <v>0</v>
      </c>
      <c r="H73" s="35">
        <f t="shared" si="2"/>
        <v>2000000</v>
      </c>
      <c r="I73" s="23" t="s">
        <v>20</v>
      </c>
      <c r="J73" s="30" t="s">
        <v>279</v>
      </c>
      <c r="K73" s="32">
        <v>2000000</v>
      </c>
      <c r="L73" s="56"/>
      <c r="M73" s="55"/>
    </row>
    <row r="74" spans="1:13" s="33" customFormat="1" ht="12.75" hidden="1" outlineLevel="2" thickBot="1" x14ac:dyDescent="0.25">
      <c r="A74" s="15">
        <v>187</v>
      </c>
      <c r="B74" s="22" t="s">
        <v>112</v>
      </c>
      <c r="C74" s="30" t="s">
        <v>39</v>
      </c>
      <c r="D74" s="22" t="s">
        <v>9</v>
      </c>
      <c r="E74" s="34">
        <v>2000000</v>
      </c>
      <c r="F74" s="30" t="s">
        <v>47</v>
      </c>
      <c r="G74" s="34">
        <v>0</v>
      </c>
      <c r="H74" s="35">
        <f t="shared" si="2"/>
        <v>2000000</v>
      </c>
      <c r="I74" s="23" t="s">
        <v>79</v>
      </c>
      <c r="J74" s="30" t="s">
        <v>268</v>
      </c>
      <c r="K74" s="32">
        <v>2000000</v>
      </c>
      <c r="L74" s="56"/>
      <c r="M74" s="55"/>
    </row>
    <row r="75" spans="1:13" s="33" customFormat="1" ht="12.75" hidden="1" outlineLevel="2" thickBot="1" x14ac:dyDescent="0.25">
      <c r="A75" s="15">
        <v>204</v>
      </c>
      <c r="B75" s="22" t="s">
        <v>112</v>
      </c>
      <c r="C75" s="30" t="s">
        <v>29</v>
      </c>
      <c r="D75" s="22" t="s">
        <v>9</v>
      </c>
      <c r="E75" s="34">
        <v>2000000</v>
      </c>
      <c r="F75" s="30" t="s">
        <v>47</v>
      </c>
      <c r="G75" s="34">
        <v>0</v>
      </c>
      <c r="H75" s="35">
        <f t="shared" si="2"/>
        <v>2000000</v>
      </c>
      <c r="I75" s="23" t="s">
        <v>123</v>
      </c>
      <c r="J75" s="30" t="s">
        <v>270</v>
      </c>
      <c r="K75" s="32">
        <v>2000000</v>
      </c>
      <c r="L75" s="56"/>
      <c r="M75" s="55"/>
    </row>
    <row r="76" spans="1:13" s="33" customFormat="1" ht="12.75" hidden="1" outlineLevel="2" thickBot="1" x14ac:dyDescent="0.25">
      <c r="A76" s="15">
        <v>208</v>
      </c>
      <c r="B76" s="22" t="s">
        <v>112</v>
      </c>
      <c r="C76" s="30" t="s">
        <v>29</v>
      </c>
      <c r="D76" s="22" t="s">
        <v>9</v>
      </c>
      <c r="E76" s="34">
        <v>2000000</v>
      </c>
      <c r="F76" s="30" t="s">
        <v>47</v>
      </c>
      <c r="G76" s="34">
        <v>0</v>
      </c>
      <c r="H76" s="35">
        <f t="shared" si="2"/>
        <v>2000000</v>
      </c>
      <c r="I76" s="23" t="s">
        <v>23</v>
      </c>
      <c r="J76" s="30" t="s">
        <v>303</v>
      </c>
      <c r="K76" s="32">
        <v>2000000</v>
      </c>
      <c r="L76" s="56"/>
      <c r="M76" s="55"/>
    </row>
    <row r="77" spans="1:13" s="33" customFormat="1" ht="12.75" hidden="1" outlineLevel="2" thickBot="1" x14ac:dyDescent="0.25">
      <c r="A77" s="15">
        <v>212</v>
      </c>
      <c r="B77" s="22" t="s">
        <v>112</v>
      </c>
      <c r="C77" s="30" t="s">
        <v>29</v>
      </c>
      <c r="D77" s="22" t="s">
        <v>9</v>
      </c>
      <c r="E77" s="34">
        <v>2000000</v>
      </c>
      <c r="F77" s="30" t="s">
        <v>47</v>
      </c>
      <c r="G77" s="34">
        <v>0</v>
      </c>
      <c r="H77" s="35">
        <f t="shared" si="2"/>
        <v>2000000</v>
      </c>
      <c r="I77" s="23" t="s">
        <v>79</v>
      </c>
      <c r="J77" s="22">
        <v>8019</v>
      </c>
      <c r="K77" s="32">
        <v>2000000</v>
      </c>
      <c r="L77" s="56"/>
      <c r="M77" s="55"/>
    </row>
    <row r="78" spans="1:13" s="33" customFormat="1" ht="12.75" hidden="1" outlineLevel="2" thickBot="1" x14ac:dyDescent="0.25">
      <c r="A78" s="87">
        <v>215</v>
      </c>
      <c r="B78" s="88" t="s">
        <v>112</v>
      </c>
      <c r="C78" s="89" t="s">
        <v>29</v>
      </c>
      <c r="D78" s="88" t="s">
        <v>9</v>
      </c>
      <c r="E78" s="90">
        <v>2000000</v>
      </c>
      <c r="F78" s="89" t="s">
        <v>47</v>
      </c>
      <c r="G78" s="90">
        <v>0</v>
      </c>
      <c r="H78" s="91">
        <f t="shared" si="2"/>
        <v>2000000</v>
      </c>
      <c r="I78" s="92" t="s">
        <v>41</v>
      </c>
      <c r="J78" s="89" t="s">
        <v>15</v>
      </c>
      <c r="K78" s="93">
        <v>2000000</v>
      </c>
      <c r="L78" s="56"/>
      <c r="M78" s="94"/>
    </row>
    <row r="79" spans="1:13" s="33" customFormat="1" ht="12.75" hidden="1" outlineLevel="2" thickBot="1" x14ac:dyDescent="0.25">
      <c r="A79" s="15">
        <v>216</v>
      </c>
      <c r="B79" s="22" t="s">
        <v>112</v>
      </c>
      <c r="C79" s="30" t="s">
        <v>29</v>
      </c>
      <c r="D79" s="22" t="s">
        <v>9</v>
      </c>
      <c r="E79" s="34">
        <v>2000000</v>
      </c>
      <c r="F79" s="30" t="s">
        <v>47</v>
      </c>
      <c r="G79" s="34">
        <v>0</v>
      </c>
      <c r="H79" s="35">
        <f t="shared" si="2"/>
        <v>2000000</v>
      </c>
      <c r="I79" s="23" t="s">
        <v>79</v>
      </c>
      <c r="J79" s="30" t="s">
        <v>268</v>
      </c>
      <c r="K79" s="32">
        <v>2000000</v>
      </c>
      <c r="L79" s="56"/>
      <c r="M79" s="55"/>
    </row>
    <row r="80" spans="1:13" s="33" customFormat="1" ht="12.75" hidden="1" outlineLevel="2" thickBot="1" x14ac:dyDescent="0.25">
      <c r="A80" s="15">
        <v>218</v>
      </c>
      <c r="B80" s="22" t="s">
        <v>112</v>
      </c>
      <c r="C80" s="30" t="s">
        <v>16</v>
      </c>
      <c r="D80" s="22" t="s">
        <v>9</v>
      </c>
      <c r="E80" s="34">
        <v>200000</v>
      </c>
      <c r="F80" s="30" t="s">
        <v>47</v>
      </c>
      <c r="G80" s="34">
        <v>0</v>
      </c>
      <c r="H80" s="35">
        <f t="shared" si="2"/>
        <v>200000</v>
      </c>
      <c r="I80" s="23" t="s">
        <v>123</v>
      </c>
      <c r="J80" s="30" t="s">
        <v>270</v>
      </c>
      <c r="K80" s="32">
        <v>200000</v>
      </c>
      <c r="L80" s="56"/>
      <c r="M80" s="55"/>
    </row>
    <row r="81" spans="1:13" s="33" customFormat="1" ht="16.5" hidden="1" customHeight="1" outlineLevel="2" thickBot="1" x14ac:dyDescent="0.25">
      <c r="A81" s="15">
        <v>225</v>
      </c>
      <c r="B81" s="22" t="s">
        <v>112</v>
      </c>
      <c r="C81" s="30" t="s">
        <v>20</v>
      </c>
      <c r="D81" s="22" t="s">
        <v>9</v>
      </c>
      <c r="E81" s="34">
        <v>200000</v>
      </c>
      <c r="F81" s="30" t="s">
        <v>47</v>
      </c>
      <c r="G81" s="34">
        <v>0</v>
      </c>
      <c r="H81" s="35">
        <f t="shared" si="2"/>
        <v>200000</v>
      </c>
      <c r="I81" s="23" t="s">
        <v>20</v>
      </c>
      <c r="J81" s="22">
        <v>5082</v>
      </c>
      <c r="K81" s="32">
        <f>H81</f>
        <v>200000</v>
      </c>
      <c r="L81" s="56"/>
      <c r="M81" s="55"/>
    </row>
    <row r="82" spans="1:13" s="33" customFormat="1" ht="12.75" hidden="1" outlineLevel="2" thickBot="1" x14ac:dyDescent="0.25">
      <c r="A82" s="15">
        <v>228</v>
      </c>
      <c r="B82" s="22" t="s">
        <v>112</v>
      </c>
      <c r="C82" s="30" t="s">
        <v>20</v>
      </c>
      <c r="D82" s="22" t="s">
        <v>9</v>
      </c>
      <c r="E82" s="34">
        <v>200000</v>
      </c>
      <c r="F82" s="30" t="s">
        <v>47</v>
      </c>
      <c r="G82" s="34">
        <v>0</v>
      </c>
      <c r="H82" s="35">
        <f t="shared" si="2"/>
        <v>200000</v>
      </c>
      <c r="I82" s="66" t="s">
        <v>168</v>
      </c>
      <c r="J82" s="22" t="s">
        <v>169</v>
      </c>
      <c r="K82" s="32">
        <f>H82</f>
        <v>200000</v>
      </c>
      <c r="L82" s="56"/>
      <c r="M82" s="55"/>
    </row>
    <row r="83" spans="1:13" s="33" customFormat="1" ht="12.75" hidden="1" outlineLevel="2" thickBot="1" x14ac:dyDescent="0.25">
      <c r="A83" s="15">
        <v>230</v>
      </c>
      <c r="B83" s="22" t="s">
        <v>112</v>
      </c>
      <c r="C83" s="30" t="s">
        <v>16</v>
      </c>
      <c r="D83" s="22" t="s">
        <v>9</v>
      </c>
      <c r="E83" s="34">
        <v>200000</v>
      </c>
      <c r="F83" s="30" t="s">
        <v>47</v>
      </c>
      <c r="G83" s="34">
        <v>0</v>
      </c>
      <c r="H83" s="35">
        <f t="shared" si="2"/>
        <v>200000</v>
      </c>
      <c r="I83" s="23" t="s">
        <v>79</v>
      </c>
      <c r="J83" s="22">
        <v>956</v>
      </c>
      <c r="K83" s="32">
        <f>H83</f>
        <v>200000</v>
      </c>
      <c r="L83" s="56"/>
      <c r="M83" s="55"/>
    </row>
    <row r="84" spans="1:13" s="33" customFormat="1" ht="12.75" hidden="1" outlineLevel="2" thickBot="1" x14ac:dyDescent="0.25">
      <c r="A84" s="15">
        <v>232</v>
      </c>
      <c r="B84" s="22" t="s">
        <v>112</v>
      </c>
      <c r="C84" s="30" t="s">
        <v>16</v>
      </c>
      <c r="D84" s="22" t="s">
        <v>9</v>
      </c>
      <c r="E84" s="34">
        <v>100000</v>
      </c>
      <c r="F84" s="30" t="s">
        <v>47</v>
      </c>
      <c r="G84" s="34">
        <v>0</v>
      </c>
      <c r="H84" s="35">
        <f t="shared" si="2"/>
        <v>100000</v>
      </c>
      <c r="I84" s="23" t="s">
        <v>39</v>
      </c>
      <c r="J84" s="22">
        <v>6053</v>
      </c>
      <c r="K84" s="32">
        <f>H84</f>
        <v>100000</v>
      </c>
      <c r="L84" s="56"/>
      <c r="M84" s="55"/>
    </row>
    <row r="85" spans="1:13" s="33" customFormat="1" ht="12.75" hidden="1" outlineLevel="2" thickBot="1" x14ac:dyDescent="0.25">
      <c r="A85" s="38">
        <v>235</v>
      </c>
      <c r="B85" s="22" t="s">
        <v>112</v>
      </c>
      <c r="C85" s="30" t="s">
        <v>16</v>
      </c>
      <c r="D85" s="22" t="s">
        <v>9</v>
      </c>
      <c r="E85" s="34">
        <v>1000000</v>
      </c>
      <c r="F85" s="30" t="s">
        <v>47</v>
      </c>
      <c r="G85" s="34">
        <v>0</v>
      </c>
      <c r="H85" s="35">
        <f t="shared" si="2"/>
        <v>1000000</v>
      </c>
      <c r="I85" s="23" t="s">
        <v>79</v>
      </c>
      <c r="J85" s="30" t="s">
        <v>268</v>
      </c>
      <c r="K85" s="32">
        <v>1000000</v>
      </c>
      <c r="L85" s="56"/>
      <c r="M85" s="55"/>
    </row>
    <row r="86" spans="1:13" s="33" customFormat="1" ht="12.75" hidden="1" outlineLevel="2" thickBot="1" x14ac:dyDescent="0.25">
      <c r="A86" s="38">
        <v>260</v>
      </c>
      <c r="B86" s="22" t="s">
        <v>112</v>
      </c>
      <c r="C86" s="30" t="s">
        <v>48</v>
      </c>
      <c r="D86" s="22" t="s">
        <v>9</v>
      </c>
      <c r="E86" s="34">
        <v>400000</v>
      </c>
      <c r="F86" s="30" t="s">
        <v>47</v>
      </c>
      <c r="G86" s="34">
        <v>0</v>
      </c>
      <c r="H86" s="35">
        <f>E86+G86</f>
        <v>400000</v>
      </c>
      <c r="I86" s="23" t="s">
        <v>384</v>
      </c>
      <c r="J86" s="22" t="s">
        <v>169</v>
      </c>
      <c r="K86" s="32">
        <v>400000</v>
      </c>
      <c r="L86" s="56"/>
      <c r="M86" s="55"/>
    </row>
    <row r="87" spans="1:13" s="33" customFormat="1" ht="12.75" hidden="1" outlineLevel="2" thickBot="1" x14ac:dyDescent="0.25">
      <c r="A87" s="15">
        <v>264</v>
      </c>
      <c r="B87" s="22" t="s">
        <v>112</v>
      </c>
      <c r="C87" s="30" t="s">
        <v>16</v>
      </c>
      <c r="D87" s="22" t="s">
        <v>9</v>
      </c>
      <c r="E87" s="34">
        <v>200000</v>
      </c>
      <c r="F87" s="30" t="s">
        <v>47</v>
      </c>
      <c r="G87" s="34">
        <v>0</v>
      </c>
      <c r="H87" s="35">
        <f t="shared" ref="H87:H117" si="4">E87-G87</f>
        <v>200000</v>
      </c>
      <c r="I87" s="23" t="s">
        <v>123</v>
      </c>
      <c r="J87" s="30" t="s">
        <v>270</v>
      </c>
      <c r="K87" s="32">
        <f t="shared" ref="K87:K101" si="5">H87</f>
        <v>200000</v>
      </c>
      <c r="L87" s="56"/>
      <c r="M87" s="55"/>
    </row>
    <row r="88" spans="1:13" s="33" customFormat="1" ht="12.75" hidden="1" outlineLevel="2" thickBot="1" x14ac:dyDescent="0.25">
      <c r="A88" s="87">
        <v>267</v>
      </c>
      <c r="B88" s="88" t="s">
        <v>112</v>
      </c>
      <c r="C88" s="89" t="s">
        <v>16</v>
      </c>
      <c r="D88" s="88" t="s">
        <v>9</v>
      </c>
      <c r="E88" s="90">
        <v>500000</v>
      </c>
      <c r="F88" s="89" t="s">
        <v>47</v>
      </c>
      <c r="G88" s="90">
        <v>0</v>
      </c>
      <c r="H88" s="91">
        <f t="shared" si="4"/>
        <v>500000</v>
      </c>
      <c r="I88" s="92" t="s">
        <v>41</v>
      </c>
      <c r="J88" s="89" t="s">
        <v>15</v>
      </c>
      <c r="K88" s="93">
        <f t="shared" si="5"/>
        <v>500000</v>
      </c>
      <c r="L88" s="56"/>
      <c r="M88" s="94"/>
    </row>
    <row r="89" spans="1:13" s="33" customFormat="1" ht="12.75" hidden="1" outlineLevel="2" thickBot="1" x14ac:dyDescent="0.25">
      <c r="A89" s="15">
        <v>270</v>
      </c>
      <c r="B89" s="22" t="s">
        <v>112</v>
      </c>
      <c r="C89" s="30" t="s">
        <v>16</v>
      </c>
      <c r="D89" s="22" t="s">
        <v>9</v>
      </c>
      <c r="E89" s="34">
        <v>1000000</v>
      </c>
      <c r="F89" s="30" t="s">
        <v>47</v>
      </c>
      <c r="G89" s="34">
        <v>0</v>
      </c>
      <c r="H89" s="35">
        <f t="shared" si="4"/>
        <v>1000000</v>
      </c>
      <c r="I89" s="23" t="s">
        <v>123</v>
      </c>
      <c r="J89" s="30" t="s">
        <v>270</v>
      </c>
      <c r="K89" s="32">
        <f t="shared" si="5"/>
        <v>1000000</v>
      </c>
      <c r="L89" s="56"/>
      <c r="M89" s="55"/>
    </row>
    <row r="90" spans="1:13" s="33" customFormat="1" ht="12.75" hidden="1" outlineLevel="2" thickBot="1" x14ac:dyDescent="0.25">
      <c r="A90" s="87">
        <v>273</v>
      </c>
      <c r="B90" s="88" t="s">
        <v>112</v>
      </c>
      <c r="C90" s="89" t="s">
        <v>16</v>
      </c>
      <c r="D90" s="88" t="s">
        <v>9</v>
      </c>
      <c r="E90" s="90">
        <v>1000000</v>
      </c>
      <c r="F90" s="89" t="s">
        <v>47</v>
      </c>
      <c r="G90" s="90">
        <v>0</v>
      </c>
      <c r="H90" s="91">
        <f t="shared" si="4"/>
        <v>1000000</v>
      </c>
      <c r="I90" s="92" t="s">
        <v>41</v>
      </c>
      <c r="J90" s="89" t="s">
        <v>15</v>
      </c>
      <c r="K90" s="93">
        <f t="shared" si="5"/>
        <v>1000000</v>
      </c>
      <c r="L90" s="56"/>
      <c r="M90" s="55"/>
    </row>
    <row r="91" spans="1:13" s="33" customFormat="1" ht="12.75" hidden="1" outlineLevel="2" thickBot="1" x14ac:dyDescent="0.25">
      <c r="A91" s="15">
        <v>278</v>
      </c>
      <c r="B91" s="22" t="s">
        <v>112</v>
      </c>
      <c r="C91" s="30" t="s">
        <v>16</v>
      </c>
      <c r="D91" s="22" t="s">
        <v>9</v>
      </c>
      <c r="E91" s="34">
        <v>300000</v>
      </c>
      <c r="F91" s="30" t="s">
        <v>47</v>
      </c>
      <c r="G91" s="34">
        <v>0</v>
      </c>
      <c r="H91" s="35">
        <f t="shared" si="4"/>
        <v>300000</v>
      </c>
      <c r="I91" s="23" t="s">
        <v>123</v>
      </c>
      <c r="J91" s="30" t="s">
        <v>270</v>
      </c>
      <c r="K91" s="32">
        <f t="shared" si="5"/>
        <v>300000</v>
      </c>
      <c r="L91" s="56"/>
      <c r="M91" s="55"/>
    </row>
    <row r="92" spans="1:13" s="33" customFormat="1" ht="12.75" hidden="1" outlineLevel="2" thickBot="1" x14ac:dyDescent="0.25">
      <c r="A92" s="15">
        <v>281</v>
      </c>
      <c r="B92" s="22" t="s">
        <v>112</v>
      </c>
      <c r="C92" s="30" t="s">
        <v>16</v>
      </c>
      <c r="D92" s="22" t="s">
        <v>9</v>
      </c>
      <c r="E92" s="34">
        <v>100000</v>
      </c>
      <c r="F92" s="30" t="s">
        <v>47</v>
      </c>
      <c r="G92" s="34">
        <v>0</v>
      </c>
      <c r="H92" s="35">
        <f t="shared" si="4"/>
        <v>100000</v>
      </c>
      <c r="I92" s="23" t="s">
        <v>123</v>
      </c>
      <c r="J92" s="30" t="s">
        <v>270</v>
      </c>
      <c r="K92" s="32">
        <f t="shared" si="5"/>
        <v>100000</v>
      </c>
      <c r="L92" s="56"/>
      <c r="M92" s="55"/>
    </row>
    <row r="93" spans="1:13" s="33" customFormat="1" ht="12.75" hidden="1" outlineLevel="2" thickBot="1" x14ac:dyDescent="0.25">
      <c r="A93" s="15">
        <v>285</v>
      </c>
      <c r="B93" s="22" t="s">
        <v>112</v>
      </c>
      <c r="C93" s="30" t="s">
        <v>16</v>
      </c>
      <c r="D93" s="22" t="s">
        <v>9</v>
      </c>
      <c r="E93" s="34">
        <v>1000000</v>
      </c>
      <c r="F93" s="30" t="s">
        <v>47</v>
      </c>
      <c r="G93" s="34">
        <v>0</v>
      </c>
      <c r="H93" s="35">
        <f t="shared" si="4"/>
        <v>1000000</v>
      </c>
      <c r="I93" s="23" t="s">
        <v>123</v>
      </c>
      <c r="J93" s="30" t="s">
        <v>270</v>
      </c>
      <c r="K93" s="32">
        <f t="shared" si="5"/>
        <v>1000000</v>
      </c>
      <c r="L93" s="56"/>
      <c r="M93" s="55"/>
    </row>
    <row r="94" spans="1:13" s="33" customFormat="1" ht="12.75" hidden="1" outlineLevel="2" thickBot="1" x14ac:dyDescent="0.25">
      <c r="A94" s="15">
        <v>286</v>
      </c>
      <c r="B94" s="22" t="s">
        <v>112</v>
      </c>
      <c r="C94" s="30" t="s">
        <v>18</v>
      </c>
      <c r="D94" s="22" t="s">
        <v>9</v>
      </c>
      <c r="E94" s="34">
        <v>700000</v>
      </c>
      <c r="F94" s="30" t="s">
        <v>47</v>
      </c>
      <c r="G94" s="34">
        <v>0</v>
      </c>
      <c r="H94" s="35">
        <f t="shared" si="4"/>
        <v>700000</v>
      </c>
      <c r="I94" s="66" t="s">
        <v>168</v>
      </c>
      <c r="J94" s="22" t="s">
        <v>169</v>
      </c>
      <c r="K94" s="32">
        <f t="shared" si="5"/>
        <v>700000</v>
      </c>
      <c r="L94" s="56"/>
      <c r="M94" s="55"/>
    </row>
    <row r="95" spans="1:13" s="33" customFormat="1" ht="12.75" hidden="1" outlineLevel="2" thickBot="1" x14ac:dyDescent="0.25">
      <c r="A95" s="15">
        <v>288</v>
      </c>
      <c r="B95" s="22" t="s">
        <v>112</v>
      </c>
      <c r="C95" s="30" t="s">
        <v>16</v>
      </c>
      <c r="D95" s="22" t="s">
        <v>9</v>
      </c>
      <c r="E95" s="34">
        <v>200000</v>
      </c>
      <c r="F95" s="30" t="s">
        <v>47</v>
      </c>
      <c r="G95" s="34">
        <v>0</v>
      </c>
      <c r="H95" s="35">
        <f t="shared" si="4"/>
        <v>200000</v>
      </c>
      <c r="I95" s="23" t="s">
        <v>123</v>
      </c>
      <c r="J95" s="30" t="s">
        <v>270</v>
      </c>
      <c r="K95" s="32">
        <f t="shared" si="5"/>
        <v>200000</v>
      </c>
      <c r="L95" s="56"/>
      <c r="M95" s="55"/>
    </row>
    <row r="96" spans="1:13" s="33" customFormat="1" ht="12.75" hidden="1" outlineLevel="2" thickBot="1" x14ac:dyDescent="0.25">
      <c r="A96" s="15">
        <v>289</v>
      </c>
      <c r="B96" s="22" t="s">
        <v>112</v>
      </c>
      <c r="C96" s="30" t="s">
        <v>29</v>
      </c>
      <c r="D96" s="22" t="s">
        <v>9</v>
      </c>
      <c r="E96" s="34">
        <v>120000</v>
      </c>
      <c r="F96" s="30" t="s">
        <v>47</v>
      </c>
      <c r="G96" s="34">
        <v>0</v>
      </c>
      <c r="H96" s="35">
        <f t="shared" si="4"/>
        <v>120000</v>
      </c>
      <c r="I96" s="23" t="s">
        <v>123</v>
      </c>
      <c r="J96" s="30" t="s">
        <v>270</v>
      </c>
      <c r="K96" s="32">
        <f t="shared" si="5"/>
        <v>120000</v>
      </c>
      <c r="L96" s="56"/>
      <c r="M96" s="55"/>
    </row>
    <row r="97" spans="1:13" s="33" customFormat="1" ht="12.75" hidden="1" outlineLevel="2" thickBot="1" x14ac:dyDescent="0.25">
      <c r="A97" s="15">
        <v>290</v>
      </c>
      <c r="B97" s="22" t="s">
        <v>112</v>
      </c>
      <c r="C97" s="30" t="s">
        <v>29</v>
      </c>
      <c r="D97" s="22" t="s">
        <v>9</v>
      </c>
      <c r="E97" s="34">
        <v>120000</v>
      </c>
      <c r="F97" s="30" t="s">
        <v>47</v>
      </c>
      <c r="G97" s="34">
        <v>0</v>
      </c>
      <c r="H97" s="35">
        <f t="shared" si="4"/>
        <v>120000</v>
      </c>
      <c r="I97" s="23" t="s">
        <v>123</v>
      </c>
      <c r="J97" s="30" t="s">
        <v>270</v>
      </c>
      <c r="K97" s="32">
        <f t="shared" si="5"/>
        <v>120000</v>
      </c>
      <c r="L97" s="56"/>
      <c r="M97" s="55"/>
    </row>
    <row r="98" spans="1:13" s="33" customFormat="1" ht="12.75" hidden="1" outlineLevel="2" thickBot="1" x14ac:dyDescent="0.25">
      <c r="A98" s="15">
        <v>291</v>
      </c>
      <c r="B98" s="22" t="s">
        <v>112</v>
      </c>
      <c r="C98" s="30" t="s">
        <v>20</v>
      </c>
      <c r="D98" s="22" t="s">
        <v>9</v>
      </c>
      <c r="E98" s="34">
        <v>90000</v>
      </c>
      <c r="F98" s="30" t="s">
        <v>47</v>
      </c>
      <c r="G98" s="34">
        <v>0</v>
      </c>
      <c r="H98" s="35">
        <f t="shared" si="4"/>
        <v>90000</v>
      </c>
      <c r="I98" s="23" t="s">
        <v>20</v>
      </c>
      <c r="J98" s="30" t="s">
        <v>378</v>
      </c>
      <c r="K98" s="32">
        <f t="shared" si="5"/>
        <v>90000</v>
      </c>
      <c r="L98" s="56"/>
      <c r="M98" s="55"/>
    </row>
    <row r="99" spans="1:13" s="33" customFormat="1" ht="12.75" hidden="1" outlineLevel="2" thickBot="1" x14ac:dyDescent="0.25">
      <c r="A99" s="15">
        <v>292</v>
      </c>
      <c r="B99" s="22" t="s">
        <v>112</v>
      </c>
      <c r="C99" s="30" t="s">
        <v>29</v>
      </c>
      <c r="D99" s="22" t="s">
        <v>9</v>
      </c>
      <c r="E99" s="34">
        <v>234000</v>
      </c>
      <c r="F99" s="30" t="s">
        <v>47</v>
      </c>
      <c r="G99" s="34">
        <v>0</v>
      </c>
      <c r="H99" s="35">
        <f t="shared" si="4"/>
        <v>234000</v>
      </c>
      <c r="I99" s="23" t="s">
        <v>123</v>
      </c>
      <c r="J99" s="30" t="s">
        <v>270</v>
      </c>
      <c r="K99" s="32">
        <f t="shared" si="5"/>
        <v>234000</v>
      </c>
      <c r="L99" s="56"/>
      <c r="M99" s="55"/>
    </row>
    <row r="100" spans="1:13" s="33" customFormat="1" ht="12.75" hidden="1" outlineLevel="2" thickBot="1" x14ac:dyDescent="0.25">
      <c r="A100" s="15">
        <v>293</v>
      </c>
      <c r="B100" s="22" t="s">
        <v>112</v>
      </c>
      <c r="C100" s="30" t="s">
        <v>18</v>
      </c>
      <c r="D100" s="22" t="s">
        <v>9</v>
      </c>
      <c r="E100" s="34">
        <v>500000</v>
      </c>
      <c r="F100" s="30" t="s">
        <v>47</v>
      </c>
      <c r="G100" s="34">
        <v>0</v>
      </c>
      <c r="H100" s="35">
        <f t="shared" si="4"/>
        <v>500000</v>
      </c>
      <c r="I100" s="23" t="s">
        <v>18</v>
      </c>
      <c r="J100" s="30" t="s">
        <v>381</v>
      </c>
      <c r="K100" s="32">
        <f t="shared" si="5"/>
        <v>500000</v>
      </c>
      <c r="L100" s="56"/>
      <c r="M100" s="55"/>
    </row>
    <row r="101" spans="1:13" s="33" customFormat="1" ht="24.75" hidden="1" customHeight="1" outlineLevel="2" thickBot="1" x14ac:dyDescent="0.25">
      <c r="A101" s="38">
        <v>294</v>
      </c>
      <c r="B101" s="22" t="s">
        <v>112</v>
      </c>
      <c r="C101" s="30" t="s">
        <v>20</v>
      </c>
      <c r="D101" s="22" t="s">
        <v>9</v>
      </c>
      <c r="E101" s="34">
        <v>50000</v>
      </c>
      <c r="F101" s="30" t="s">
        <v>47</v>
      </c>
      <c r="G101" s="34">
        <v>0</v>
      </c>
      <c r="H101" s="35">
        <f t="shared" si="4"/>
        <v>50000</v>
      </c>
      <c r="I101" s="23" t="s">
        <v>123</v>
      </c>
      <c r="J101" s="22">
        <v>4907</v>
      </c>
      <c r="K101" s="32">
        <f t="shared" si="5"/>
        <v>50000</v>
      </c>
      <c r="L101" s="56"/>
      <c r="M101" s="55"/>
    </row>
    <row r="102" spans="1:13" s="33" customFormat="1" ht="24.75" hidden="1" customHeight="1" outlineLevel="2" thickBot="1" x14ac:dyDescent="0.25">
      <c r="A102" s="95">
        <v>295</v>
      </c>
      <c r="B102" s="88" t="s">
        <v>112</v>
      </c>
      <c r="C102" s="89" t="s">
        <v>39</v>
      </c>
      <c r="D102" s="88" t="s">
        <v>9</v>
      </c>
      <c r="E102" s="90">
        <v>120000</v>
      </c>
      <c r="F102" s="89" t="s">
        <v>47</v>
      </c>
      <c r="G102" s="90">
        <v>0</v>
      </c>
      <c r="H102" s="91">
        <f t="shared" si="4"/>
        <v>120000</v>
      </c>
      <c r="I102" s="92" t="s">
        <v>41</v>
      </c>
      <c r="J102" s="88">
        <v>3009</v>
      </c>
      <c r="K102" s="93">
        <v>120000</v>
      </c>
      <c r="L102" s="56"/>
      <c r="M102" s="55"/>
    </row>
    <row r="103" spans="1:13" s="33" customFormat="1" ht="12.75" hidden="1" outlineLevel="2" thickBot="1" x14ac:dyDescent="0.25">
      <c r="A103" s="38">
        <v>296</v>
      </c>
      <c r="B103" s="22" t="s">
        <v>112</v>
      </c>
      <c r="C103" s="30" t="s">
        <v>20</v>
      </c>
      <c r="D103" s="22" t="s">
        <v>9</v>
      </c>
      <c r="E103" s="34">
        <v>500000</v>
      </c>
      <c r="F103" s="30" t="s">
        <v>47</v>
      </c>
      <c r="G103" s="34">
        <v>0</v>
      </c>
      <c r="H103" s="35">
        <f t="shared" si="4"/>
        <v>500000</v>
      </c>
      <c r="I103" s="23" t="s">
        <v>123</v>
      </c>
      <c r="J103" s="22">
        <v>4907</v>
      </c>
      <c r="K103" s="32">
        <f t="shared" ref="K103:K117" si="6">H103</f>
        <v>500000</v>
      </c>
      <c r="L103" s="56"/>
      <c r="M103" s="55"/>
    </row>
    <row r="104" spans="1:13" s="33" customFormat="1" ht="24.75" hidden="1" customHeight="1" outlineLevel="2" thickBot="1" x14ac:dyDescent="0.25">
      <c r="A104" s="38">
        <v>301</v>
      </c>
      <c r="B104" s="22" t="s">
        <v>112</v>
      </c>
      <c r="C104" s="30" t="s">
        <v>16</v>
      </c>
      <c r="D104" s="22">
        <v>5069</v>
      </c>
      <c r="E104" s="34">
        <v>81531761.189999998</v>
      </c>
      <c r="F104" s="30" t="s">
        <v>47</v>
      </c>
      <c r="G104" s="34">
        <v>53826277.969999999</v>
      </c>
      <c r="H104" s="35">
        <f t="shared" si="4"/>
        <v>27705483.219999999</v>
      </c>
      <c r="I104" s="31" t="s">
        <v>79</v>
      </c>
      <c r="J104" s="30" t="s">
        <v>274</v>
      </c>
      <c r="K104" s="32">
        <f t="shared" si="6"/>
        <v>27705483.219999999</v>
      </c>
      <c r="L104" s="56"/>
      <c r="M104" s="55"/>
    </row>
    <row r="105" spans="1:13" s="33" customFormat="1" ht="24.75" hidden="1" customHeight="1" outlineLevel="2" thickBot="1" x14ac:dyDescent="0.25">
      <c r="A105" s="38">
        <v>304</v>
      </c>
      <c r="B105" s="22" t="s">
        <v>112</v>
      </c>
      <c r="C105" s="30" t="s">
        <v>39</v>
      </c>
      <c r="D105" s="22" t="s">
        <v>9</v>
      </c>
      <c r="E105" s="34">
        <v>80000</v>
      </c>
      <c r="F105" s="30" t="s">
        <v>47</v>
      </c>
      <c r="G105" s="34">
        <v>0</v>
      </c>
      <c r="H105" s="35">
        <f t="shared" si="4"/>
        <v>80000</v>
      </c>
      <c r="I105" s="31" t="s">
        <v>79</v>
      </c>
      <c r="J105" s="30" t="s">
        <v>274</v>
      </c>
      <c r="K105" s="32">
        <f t="shared" si="6"/>
        <v>80000</v>
      </c>
      <c r="L105" s="56"/>
      <c r="M105" s="55"/>
    </row>
    <row r="106" spans="1:13" s="33" customFormat="1" ht="24.75" hidden="1" customHeight="1" outlineLevel="2" thickBot="1" x14ac:dyDescent="0.25">
      <c r="A106" s="38">
        <v>306</v>
      </c>
      <c r="B106" s="22" t="s">
        <v>112</v>
      </c>
      <c r="C106" s="30" t="s">
        <v>39</v>
      </c>
      <c r="D106" s="22" t="s">
        <v>9</v>
      </c>
      <c r="E106" s="34">
        <v>150000</v>
      </c>
      <c r="F106" s="30" t="s">
        <v>47</v>
      </c>
      <c r="G106" s="34">
        <v>0</v>
      </c>
      <c r="H106" s="35">
        <f t="shared" si="4"/>
        <v>150000</v>
      </c>
      <c r="I106" s="31" t="s">
        <v>79</v>
      </c>
      <c r="J106" s="30" t="s">
        <v>274</v>
      </c>
      <c r="K106" s="32">
        <f t="shared" si="6"/>
        <v>150000</v>
      </c>
      <c r="L106" s="56"/>
      <c r="M106" s="55"/>
    </row>
    <row r="107" spans="1:13" s="33" customFormat="1" ht="24.75" hidden="1" customHeight="1" outlineLevel="2" thickBot="1" x14ac:dyDescent="0.25">
      <c r="A107" s="95">
        <v>307</v>
      </c>
      <c r="B107" s="88" t="s">
        <v>112</v>
      </c>
      <c r="C107" s="89" t="s">
        <v>19</v>
      </c>
      <c r="D107" s="88" t="s">
        <v>9</v>
      </c>
      <c r="E107" s="90">
        <v>60000</v>
      </c>
      <c r="F107" s="89" t="s">
        <v>47</v>
      </c>
      <c r="G107" s="90">
        <v>0</v>
      </c>
      <c r="H107" s="91">
        <f t="shared" si="4"/>
        <v>60000</v>
      </c>
      <c r="I107" s="96" t="s">
        <v>41</v>
      </c>
      <c r="J107" s="89" t="s">
        <v>15</v>
      </c>
      <c r="K107" s="93">
        <f t="shared" si="6"/>
        <v>60000</v>
      </c>
      <c r="L107" s="56"/>
      <c r="M107" s="55"/>
    </row>
    <row r="108" spans="1:13" s="33" customFormat="1" ht="24.75" hidden="1" customHeight="1" outlineLevel="2" thickBot="1" x14ac:dyDescent="0.25">
      <c r="A108" s="95">
        <v>312</v>
      </c>
      <c r="B108" s="88" t="s">
        <v>112</v>
      </c>
      <c r="C108" s="89" t="s">
        <v>41</v>
      </c>
      <c r="D108" s="88" t="s">
        <v>9</v>
      </c>
      <c r="E108" s="90">
        <v>500000</v>
      </c>
      <c r="F108" s="89" t="s">
        <v>47</v>
      </c>
      <c r="G108" s="90">
        <v>0</v>
      </c>
      <c r="H108" s="91">
        <f t="shared" si="4"/>
        <v>500000</v>
      </c>
      <c r="I108" s="92" t="s">
        <v>41</v>
      </c>
      <c r="J108" s="89" t="s">
        <v>15</v>
      </c>
      <c r="K108" s="93">
        <f t="shared" si="6"/>
        <v>500000</v>
      </c>
      <c r="L108" s="56"/>
      <c r="M108" s="55"/>
    </row>
    <row r="109" spans="1:13" s="33" customFormat="1" ht="24.75" hidden="1" customHeight="1" outlineLevel="2" thickBot="1" x14ac:dyDescent="0.25">
      <c r="A109" s="38">
        <v>314</v>
      </c>
      <c r="B109" s="22" t="s">
        <v>112</v>
      </c>
      <c r="C109" s="30" t="s">
        <v>29</v>
      </c>
      <c r="D109" s="22" t="s">
        <v>9</v>
      </c>
      <c r="E109" s="34">
        <v>30000</v>
      </c>
      <c r="F109" s="30" t="s">
        <v>47</v>
      </c>
      <c r="G109" s="34">
        <v>0</v>
      </c>
      <c r="H109" s="35">
        <f t="shared" si="4"/>
        <v>30000</v>
      </c>
      <c r="I109" s="23" t="s">
        <v>79</v>
      </c>
      <c r="J109" s="30" t="s">
        <v>268</v>
      </c>
      <c r="K109" s="32">
        <f t="shared" si="6"/>
        <v>30000</v>
      </c>
      <c r="L109" s="56"/>
      <c r="M109" s="55"/>
    </row>
    <row r="110" spans="1:13" s="33" customFormat="1" ht="12.75" hidden="1" outlineLevel="2" thickBot="1" x14ac:dyDescent="0.25">
      <c r="A110" s="38">
        <v>315</v>
      </c>
      <c r="B110" s="22" t="s">
        <v>112</v>
      </c>
      <c r="C110" s="30" t="s">
        <v>29</v>
      </c>
      <c r="D110" s="22" t="s">
        <v>9</v>
      </c>
      <c r="E110" s="34">
        <v>30000</v>
      </c>
      <c r="F110" s="30" t="s">
        <v>47</v>
      </c>
      <c r="G110" s="34">
        <v>0</v>
      </c>
      <c r="H110" s="35">
        <f t="shared" si="4"/>
        <v>30000</v>
      </c>
      <c r="I110" s="23" t="s">
        <v>79</v>
      </c>
      <c r="J110" s="30" t="s">
        <v>268</v>
      </c>
      <c r="K110" s="32">
        <f t="shared" si="6"/>
        <v>30000</v>
      </c>
      <c r="L110" s="56"/>
      <c r="M110" s="55"/>
    </row>
    <row r="111" spans="1:13" s="33" customFormat="1" ht="12.75" hidden="1" outlineLevel="2" thickBot="1" x14ac:dyDescent="0.25">
      <c r="A111" s="38">
        <v>318</v>
      </c>
      <c r="B111" s="22" t="s">
        <v>112</v>
      </c>
      <c r="C111" s="30" t="s">
        <v>29</v>
      </c>
      <c r="D111" s="22" t="s">
        <v>9</v>
      </c>
      <c r="E111" s="34">
        <v>50000</v>
      </c>
      <c r="F111" s="30" t="s">
        <v>47</v>
      </c>
      <c r="G111" s="34">
        <v>0</v>
      </c>
      <c r="H111" s="35">
        <f t="shared" si="4"/>
        <v>50000</v>
      </c>
      <c r="I111" s="23" t="s">
        <v>79</v>
      </c>
      <c r="J111" s="30" t="s">
        <v>268</v>
      </c>
      <c r="K111" s="32">
        <f t="shared" si="6"/>
        <v>50000</v>
      </c>
      <c r="L111" s="56"/>
      <c r="M111" s="55"/>
    </row>
    <row r="112" spans="1:13" s="33" customFormat="1" ht="12.75" hidden="1" outlineLevel="2" thickBot="1" x14ac:dyDescent="0.25">
      <c r="A112" s="38">
        <v>320</v>
      </c>
      <c r="B112" s="22" t="s">
        <v>112</v>
      </c>
      <c r="C112" s="30" t="s">
        <v>20</v>
      </c>
      <c r="D112" s="22" t="s">
        <v>9</v>
      </c>
      <c r="E112" s="34">
        <v>1200000</v>
      </c>
      <c r="F112" s="30" t="s">
        <v>47</v>
      </c>
      <c r="G112" s="34">
        <v>0</v>
      </c>
      <c r="H112" s="35">
        <f t="shared" si="4"/>
        <v>1200000</v>
      </c>
      <c r="I112" s="23" t="s">
        <v>79</v>
      </c>
      <c r="J112" s="30" t="s">
        <v>413</v>
      </c>
      <c r="K112" s="32">
        <f t="shared" si="6"/>
        <v>1200000</v>
      </c>
      <c r="L112" s="56"/>
      <c r="M112" s="55"/>
    </row>
    <row r="113" spans="1:13" s="33" customFormat="1" ht="12.75" hidden="1" outlineLevel="2" thickBot="1" x14ac:dyDescent="0.25">
      <c r="A113" s="38">
        <v>326</v>
      </c>
      <c r="B113" s="22" t="s">
        <v>112</v>
      </c>
      <c r="C113" s="30" t="s">
        <v>20</v>
      </c>
      <c r="D113" s="22" t="s">
        <v>9</v>
      </c>
      <c r="E113" s="34">
        <v>150000</v>
      </c>
      <c r="F113" s="30" t="s">
        <v>47</v>
      </c>
      <c r="G113" s="34">
        <v>0</v>
      </c>
      <c r="H113" s="35">
        <f t="shared" si="4"/>
        <v>150000</v>
      </c>
      <c r="I113" s="23" t="s">
        <v>123</v>
      </c>
      <c r="J113" s="30" t="s">
        <v>270</v>
      </c>
      <c r="K113" s="32">
        <f t="shared" si="6"/>
        <v>150000</v>
      </c>
      <c r="L113" s="56"/>
      <c r="M113" s="55"/>
    </row>
    <row r="114" spans="1:13" s="33" customFormat="1" ht="12.75" hidden="1" outlineLevel="2" thickBot="1" x14ac:dyDescent="0.25">
      <c r="A114" s="95">
        <v>327</v>
      </c>
      <c r="B114" s="88" t="s">
        <v>112</v>
      </c>
      <c r="C114" s="89" t="s">
        <v>26</v>
      </c>
      <c r="D114" s="88" t="s">
        <v>9</v>
      </c>
      <c r="E114" s="90">
        <v>200000</v>
      </c>
      <c r="F114" s="89" t="s">
        <v>47</v>
      </c>
      <c r="G114" s="90">
        <v>0</v>
      </c>
      <c r="H114" s="91">
        <f t="shared" si="4"/>
        <v>200000</v>
      </c>
      <c r="I114" s="92" t="s">
        <v>41</v>
      </c>
      <c r="J114" s="89" t="s">
        <v>15</v>
      </c>
      <c r="K114" s="93">
        <f t="shared" si="6"/>
        <v>200000</v>
      </c>
      <c r="L114" s="56"/>
      <c r="M114" s="94"/>
    </row>
    <row r="115" spans="1:13" s="33" customFormat="1" ht="24.75" hidden="1" customHeight="1" outlineLevel="2" thickBot="1" x14ac:dyDescent="0.25">
      <c r="A115" s="38">
        <v>328</v>
      </c>
      <c r="B115" s="22" t="s">
        <v>112</v>
      </c>
      <c r="C115" s="30" t="s">
        <v>20</v>
      </c>
      <c r="D115" s="22" t="s">
        <v>9</v>
      </c>
      <c r="E115" s="34">
        <v>300000</v>
      </c>
      <c r="F115" s="30" t="s">
        <v>47</v>
      </c>
      <c r="G115" s="34">
        <v>0</v>
      </c>
      <c r="H115" s="35">
        <f t="shared" si="4"/>
        <v>300000</v>
      </c>
      <c r="I115" s="23" t="s">
        <v>20</v>
      </c>
      <c r="J115" s="30" t="s">
        <v>378</v>
      </c>
      <c r="K115" s="32">
        <f t="shared" si="6"/>
        <v>300000</v>
      </c>
      <c r="L115" s="56"/>
      <c r="M115" s="55"/>
    </row>
    <row r="116" spans="1:13" s="33" customFormat="1" ht="24.75" hidden="1" customHeight="1" outlineLevel="2" thickBot="1" x14ac:dyDescent="0.25">
      <c r="A116" s="38">
        <v>385</v>
      </c>
      <c r="B116" s="22" t="s">
        <v>112</v>
      </c>
      <c r="C116" s="30" t="s">
        <v>25</v>
      </c>
      <c r="D116" s="22" t="s">
        <v>9</v>
      </c>
      <c r="E116" s="34">
        <v>10708343.07</v>
      </c>
      <c r="F116" s="30" t="s">
        <v>47</v>
      </c>
      <c r="G116" s="34">
        <v>0</v>
      </c>
      <c r="H116" s="35">
        <f t="shared" si="4"/>
        <v>10708343.07</v>
      </c>
      <c r="I116" s="23" t="s">
        <v>123</v>
      </c>
      <c r="J116" s="30" t="s">
        <v>270</v>
      </c>
      <c r="K116" s="32">
        <f t="shared" si="6"/>
        <v>10708343.07</v>
      </c>
      <c r="L116" s="56"/>
      <c r="M116" s="55"/>
    </row>
    <row r="117" spans="1:13" s="33" customFormat="1" ht="24.75" hidden="1" customHeight="1" outlineLevel="2" thickBot="1" x14ac:dyDescent="0.25">
      <c r="A117" s="38">
        <v>396</v>
      </c>
      <c r="B117" s="22" t="s">
        <v>112</v>
      </c>
      <c r="C117" s="30" t="s">
        <v>20</v>
      </c>
      <c r="D117" s="22" t="s">
        <v>9</v>
      </c>
      <c r="E117" s="34">
        <v>5000000</v>
      </c>
      <c r="F117" s="30" t="s">
        <v>47</v>
      </c>
      <c r="G117" s="34">
        <v>0</v>
      </c>
      <c r="H117" s="35">
        <f t="shared" si="4"/>
        <v>5000000</v>
      </c>
      <c r="I117" s="23" t="s">
        <v>79</v>
      </c>
      <c r="J117" s="30" t="s">
        <v>268</v>
      </c>
      <c r="K117" s="32">
        <f t="shared" si="6"/>
        <v>5000000</v>
      </c>
      <c r="L117" s="56"/>
      <c r="M117" s="55"/>
    </row>
    <row r="118" spans="1:13" s="33" customFormat="1" ht="24.75" hidden="1" customHeight="1" outlineLevel="1" thickBot="1" x14ac:dyDescent="0.25">
      <c r="A118" s="38"/>
      <c r="B118" s="88" t="s">
        <v>687</v>
      </c>
      <c r="C118" s="30"/>
      <c r="D118" s="22"/>
      <c r="E118" s="34"/>
      <c r="F118" s="30"/>
      <c r="G118" s="34"/>
      <c r="H118" s="35">
        <f>SUBTOTAL(9,H38:H117)</f>
        <v>1212500</v>
      </c>
      <c r="I118" s="23"/>
      <c r="J118" s="30"/>
      <c r="K118" s="32"/>
      <c r="L118" s="56"/>
      <c r="M118" s="55"/>
    </row>
    <row r="119" spans="1:13" s="33" customFormat="1" ht="24.75" customHeight="1" outlineLevel="2" thickBot="1" x14ac:dyDescent="0.25">
      <c r="A119" s="156">
        <v>142</v>
      </c>
      <c r="B119" s="149" t="s">
        <v>262</v>
      </c>
      <c r="C119" s="150" t="s">
        <v>30</v>
      </c>
      <c r="D119" s="149" t="s">
        <v>9</v>
      </c>
      <c r="E119" s="151">
        <v>450000</v>
      </c>
      <c r="F119" s="150" t="s">
        <v>47</v>
      </c>
      <c r="G119" s="151">
        <v>0</v>
      </c>
      <c r="H119" s="152">
        <f t="shared" ref="H119:H150" si="7">E119-G119</f>
        <v>450000</v>
      </c>
      <c r="I119" s="153" t="s">
        <v>18</v>
      </c>
      <c r="J119" s="149" t="s">
        <v>208</v>
      </c>
      <c r="K119" s="154">
        <f t="shared" ref="K119:K132" si="8">H119</f>
        <v>450000</v>
      </c>
      <c r="L119" s="56" t="s">
        <v>703</v>
      </c>
      <c r="M119" s="94" t="s">
        <v>38</v>
      </c>
    </row>
    <row r="120" spans="1:13" s="33" customFormat="1" ht="24.75" hidden="1" customHeight="1" outlineLevel="2" thickBot="1" x14ac:dyDescent="0.25">
      <c r="A120" s="15">
        <v>146</v>
      </c>
      <c r="B120" s="22" t="s">
        <v>262</v>
      </c>
      <c r="C120" s="30" t="s">
        <v>21</v>
      </c>
      <c r="D120" s="22" t="s">
        <v>9</v>
      </c>
      <c r="E120" s="34">
        <v>7000000</v>
      </c>
      <c r="F120" s="30" t="s">
        <v>47</v>
      </c>
      <c r="G120" s="34">
        <v>0</v>
      </c>
      <c r="H120" s="35">
        <f t="shared" si="7"/>
        <v>7000000</v>
      </c>
      <c r="I120" s="23" t="s">
        <v>18</v>
      </c>
      <c r="J120" s="22" t="s">
        <v>208</v>
      </c>
      <c r="K120" s="32">
        <f t="shared" si="8"/>
        <v>7000000</v>
      </c>
      <c r="L120" s="56"/>
      <c r="M120" s="55"/>
    </row>
    <row r="121" spans="1:13" s="33" customFormat="1" ht="24.75" hidden="1" customHeight="1" outlineLevel="2" thickBot="1" x14ac:dyDescent="0.25">
      <c r="A121" s="15">
        <v>147</v>
      </c>
      <c r="B121" s="22" t="s">
        <v>262</v>
      </c>
      <c r="C121" s="30" t="s">
        <v>21</v>
      </c>
      <c r="D121" s="22" t="s">
        <v>9</v>
      </c>
      <c r="E121" s="34">
        <v>500000</v>
      </c>
      <c r="F121" s="30" t="s">
        <v>47</v>
      </c>
      <c r="G121" s="34">
        <v>0</v>
      </c>
      <c r="H121" s="35">
        <f t="shared" si="7"/>
        <v>500000</v>
      </c>
      <c r="I121" s="23" t="s">
        <v>18</v>
      </c>
      <c r="J121" s="22" t="s">
        <v>208</v>
      </c>
      <c r="K121" s="32">
        <f t="shared" si="8"/>
        <v>500000</v>
      </c>
      <c r="L121" s="56"/>
      <c r="M121" s="55"/>
    </row>
    <row r="122" spans="1:13" s="33" customFormat="1" ht="24.75" hidden="1" customHeight="1" outlineLevel="2" thickBot="1" x14ac:dyDescent="0.25">
      <c r="A122" s="15">
        <v>148</v>
      </c>
      <c r="B122" s="22" t="s">
        <v>262</v>
      </c>
      <c r="C122" s="30" t="s">
        <v>21</v>
      </c>
      <c r="D122" s="22" t="s">
        <v>9</v>
      </c>
      <c r="E122" s="34">
        <v>5000000</v>
      </c>
      <c r="F122" s="30" t="s">
        <v>47</v>
      </c>
      <c r="G122" s="34">
        <v>0</v>
      </c>
      <c r="H122" s="35">
        <f t="shared" si="7"/>
        <v>5000000</v>
      </c>
      <c r="I122" s="23" t="s">
        <v>18</v>
      </c>
      <c r="J122" s="22" t="s">
        <v>208</v>
      </c>
      <c r="K122" s="32">
        <f t="shared" si="8"/>
        <v>5000000</v>
      </c>
      <c r="L122" s="56"/>
      <c r="M122" s="55"/>
    </row>
    <row r="123" spans="1:13" s="33" customFormat="1" ht="24.75" hidden="1" customHeight="1" outlineLevel="2" thickBot="1" x14ac:dyDescent="0.25">
      <c r="A123" s="15">
        <v>156</v>
      </c>
      <c r="B123" s="22" t="s">
        <v>262</v>
      </c>
      <c r="C123" s="30" t="s">
        <v>21</v>
      </c>
      <c r="D123" s="22" t="s">
        <v>9</v>
      </c>
      <c r="E123" s="34">
        <v>3000000</v>
      </c>
      <c r="F123" s="30" t="s">
        <v>47</v>
      </c>
      <c r="G123" s="34">
        <v>0</v>
      </c>
      <c r="H123" s="35">
        <f t="shared" si="7"/>
        <v>3000000</v>
      </c>
      <c r="I123" s="23" t="s">
        <v>18</v>
      </c>
      <c r="J123" s="22" t="s">
        <v>208</v>
      </c>
      <c r="K123" s="32">
        <f t="shared" si="8"/>
        <v>3000000</v>
      </c>
      <c r="L123" s="56"/>
      <c r="M123" s="55"/>
    </row>
    <row r="124" spans="1:13" s="33" customFormat="1" ht="24.75" customHeight="1" outlineLevel="2" thickBot="1" x14ac:dyDescent="0.25">
      <c r="A124" s="156">
        <v>158</v>
      </c>
      <c r="B124" s="149" t="s">
        <v>262</v>
      </c>
      <c r="C124" s="150" t="s">
        <v>21</v>
      </c>
      <c r="D124" s="149" t="s">
        <v>9</v>
      </c>
      <c r="E124" s="151">
        <v>200000</v>
      </c>
      <c r="F124" s="150" t="s">
        <v>47</v>
      </c>
      <c r="G124" s="151">
        <v>0</v>
      </c>
      <c r="H124" s="152">
        <f t="shared" si="7"/>
        <v>200000</v>
      </c>
      <c r="I124" s="153" t="s">
        <v>18</v>
      </c>
      <c r="J124" s="149">
        <v>4907</v>
      </c>
      <c r="K124" s="154">
        <f t="shared" si="8"/>
        <v>200000</v>
      </c>
      <c r="L124" s="56" t="s">
        <v>703</v>
      </c>
      <c r="M124" s="94" t="s">
        <v>38</v>
      </c>
    </row>
    <row r="125" spans="1:13" s="33" customFormat="1" ht="24.75" hidden="1" customHeight="1" outlineLevel="2" thickBot="1" x14ac:dyDescent="0.25">
      <c r="A125" s="15">
        <v>159</v>
      </c>
      <c r="B125" s="22" t="s">
        <v>262</v>
      </c>
      <c r="C125" s="30" t="s">
        <v>21</v>
      </c>
      <c r="D125" s="22" t="s">
        <v>9</v>
      </c>
      <c r="E125" s="34">
        <v>200000</v>
      </c>
      <c r="F125" s="30" t="s">
        <v>47</v>
      </c>
      <c r="G125" s="34">
        <v>0</v>
      </c>
      <c r="H125" s="35">
        <f t="shared" si="7"/>
        <v>200000</v>
      </c>
      <c r="I125" s="23" t="s">
        <v>123</v>
      </c>
      <c r="J125" s="22">
        <v>4907</v>
      </c>
      <c r="K125" s="32">
        <f t="shared" si="8"/>
        <v>200000</v>
      </c>
      <c r="L125" s="56"/>
      <c r="M125" s="55"/>
    </row>
    <row r="126" spans="1:13" s="33" customFormat="1" ht="24.75" hidden="1" customHeight="1" outlineLevel="2" thickBot="1" x14ac:dyDescent="0.25">
      <c r="A126" s="15">
        <v>160</v>
      </c>
      <c r="B126" s="22" t="s">
        <v>262</v>
      </c>
      <c r="C126" s="30" t="s">
        <v>21</v>
      </c>
      <c r="D126" s="22" t="s">
        <v>9</v>
      </c>
      <c r="E126" s="34">
        <v>400000</v>
      </c>
      <c r="F126" s="30" t="s">
        <v>47</v>
      </c>
      <c r="G126" s="34">
        <v>0</v>
      </c>
      <c r="H126" s="35">
        <f t="shared" si="7"/>
        <v>400000</v>
      </c>
      <c r="I126" s="23" t="s">
        <v>123</v>
      </c>
      <c r="J126" s="22">
        <v>4907</v>
      </c>
      <c r="K126" s="32">
        <f t="shared" si="8"/>
        <v>400000</v>
      </c>
      <c r="L126" s="56"/>
      <c r="M126" s="55"/>
    </row>
    <row r="127" spans="1:13" s="33" customFormat="1" ht="24.75" hidden="1" customHeight="1" outlineLevel="2" thickBot="1" x14ac:dyDescent="0.25">
      <c r="A127" s="15">
        <v>161</v>
      </c>
      <c r="B127" s="22" t="s">
        <v>262</v>
      </c>
      <c r="C127" s="30" t="s">
        <v>21</v>
      </c>
      <c r="D127" s="22" t="s">
        <v>9</v>
      </c>
      <c r="E127" s="34">
        <v>3000000</v>
      </c>
      <c r="F127" s="30" t="s">
        <v>47</v>
      </c>
      <c r="G127" s="34">
        <v>0</v>
      </c>
      <c r="H127" s="35">
        <f t="shared" si="7"/>
        <v>3000000</v>
      </c>
      <c r="I127" s="23" t="s">
        <v>123</v>
      </c>
      <c r="J127" s="22">
        <v>4907</v>
      </c>
      <c r="K127" s="32">
        <f t="shared" si="8"/>
        <v>3000000</v>
      </c>
      <c r="L127" s="56"/>
      <c r="M127" s="55"/>
    </row>
    <row r="128" spans="1:13" s="33" customFormat="1" ht="24.75" hidden="1" customHeight="1" outlineLevel="2" thickBot="1" x14ac:dyDescent="0.25">
      <c r="A128" s="15">
        <v>162</v>
      </c>
      <c r="B128" s="22" t="s">
        <v>262</v>
      </c>
      <c r="C128" s="30" t="s">
        <v>21</v>
      </c>
      <c r="D128" s="22" t="s">
        <v>9</v>
      </c>
      <c r="E128" s="34">
        <v>1000000</v>
      </c>
      <c r="F128" s="30" t="s">
        <v>47</v>
      </c>
      <c r="G128" s="34">
        <v>0</v>
      </c>
      <c r="H128" s="35">
        <f t="shared" si="7"/>
        <v>1000000</v>
      </c>
      <c r="I128" s="23" t="s">
        <v>123</v>
      </c>
      <c r="J128" s="22">
        <v>4907</v>
      </c>
      <c r="K128" s="32">
        <f t="shared" si="8"/>
        <v>1000000</v>
      </c>
      <c r="L128" s="56"/>
      <c r="M128" s="55"/>
    </row>
    <row r="129" spans="1:13" s="33" customFormat="1" ht="24.75" hidden="1" customHeight="1" outlineLevel="2" thickBot="1" x14ac:dyDescent="0.25">
      <c r="A129" s="15">
        <v>164</v>
      </c>
      <c r="B129" s="22" t="s">
        <v>262</v>
      </c>
      <c r="C129" s="30" t="s">
        <v>21</v>
      </c>
      <c r="D129" s="22" t="s">
        <v>9</v>
      </c>
      <c r="E129" s="34">
        <v>1000000</v>
      </c>
      <c r="F129" s="30" t="s">
        <v>47</v>
      </c>
      <c r="G129" s="34">
        <v>0</v>
      </c>
      <c r="H129" s="35">
        <f t="shared" si="7"/>
        <v>1000000</v>
      </c>
      <c r="I129" s="23" t="s">
        <v>123</v>
      </c>
      <c r="J129" s="22">
        <v>4907</v>
      </c>
      <c r="K129" s="32">
        <f t="shared" si="8"/>
        <v>1000000</v>
      </c>
      <c r="L129" s="56"/>
      <c r="M129" s="55"/>
    </row>
    <row r="130" spans="1:13" s="33" customFormat="1" ht="24.75" hidden="1" customHeight="1" outlineLevel="2" thickBot="1" x14ac:dyDescent="0.25">
      <c r="A130" s="15">
        <v>166</v>
      </c>
      <c r="B130" s="22" t="s">
        <v>262</v>
      </c>
      <c r="C130" s="30" t="s">
        <v>21</v>
      </c>
      <c r="D130" s="22" t="s">
        <v>9</v>
      </c>
      <c r="E130" s="34">
        <v>1000000</v>
      </c>
      <c r="F130" s="30" t="s">
        <v>47</v>
      </c>
      <c r="G130" s="34">
        <v>0</v>
      </c>
      <c r="H130" s="35">
        <f t="shared" si="7"/>
        <v>1000000</v>
      </c>
      <c r="I130" s="23" t="s">
        <v>123</v>
      </c>
      <c r="J130" s="22">
        <v>4907</v>
      </c>
      <c r="K130" s="32">
        <f t="shared" si="8"/>
        <v>1000000</v>
      </c>
      <c r="L130" s="56"/>
      <c r="M130" s="55"/>
    </row>
    <row r="131" spans="1:13" s="33" customFormat="1" ht="35.25" hidden="1" customHeight="1" outlineLevel="2" thickBot="1" x14ac:dyDescent="0.25">
      <c r="A131" s="15">
        <v>167</v>
      </c>
      <c r="B131" s="22" t="s">
        <v>262</v>
      </c>
      <c r="C131" s="30" t="s">
        <v>21</v>
      </c>
      <c r="D131" s="22" t="s">
        <v>9</v>
      </c>
      <c r="E131" s="34">
        <v>1000000</v>
      </c>
      <c r="F131" s="30" t="s">
        <v>47</v>
      </c>
      <c r="G131" s="34">
        <v>0</v>
      </c>
      <c r="H131" s="35">
        <f t="shared" si="7"/>
        <v>1000000</v>
      </c>
      <c r="I131" s="23" t="s">
        <v>123</v>
      </c>
      <c r="J131" s="22">
        <v>4907</v>
      </c>
      <c r="K131" s="32">
        <f t="shared" si="8"/>
        <v>1000000</v>
      </c>
      <c r="L131" s="56"/>
      <c r="M131" s="55"/>
    </row>
    <row r="132" spans="1:13" s="33" customFormat="1" ht="35.25" hidden="1" customHeight="1" outlineLevel="2" thickBot="1" x14ac:dyDescent="0.25">
      <c r="A132" s="15">
        <v>168</v>
      </c>
      <c r="B132" s="22" t="s">
        <v>262</v>
      </c>
      <c r="C132" s="30" t="s">
        <v>21</v>
      </c>
      <c r="D132" s="22" t="s">
        <v>9</v>
      </c>
      <c r="E132" s="34">
        <v>100000</v>
      </c>
      <c r="F132" s="30" t="s">
        <v>47</v>
      </c>
      <c r="G132" s="34">
        <v>0</v>
      </c>
      <c r="H132" s="35">
        <f t="shared" si="7"/>
        <v>100000</v>
      </c>
      <c r="I132" s="23" t="s">
        <v>123</v>
      </c>
      <c r="J132" s="22">
        <v>4907</v>
      </c>
      <c r="K132" s="32">
        <f t="shared" si="8"/>
        <v>100000</v>
      </c>
      <c r="L132" s="56"/>
      <c r="M132" s="55"/>
    </row>
    <row r="133" spans="1:13" s="33" customFormat="1" ht="35.25" hidden="1" customHeight="1" outlineLevel="2" thickBot="1" x14ac:dyDescent="0.25">
      <c r="A133" s="15">
        <v>171</v>
      </c>
      <c r="B133" s="22" t="s">
        <v>262</v>
      </c>
      <c r="C133" s="30" t="s">
        <v>23</v>
      </c>
      <c r="D133" s="22" t="s">
        <v>9</v>
      </c>
      <c r="E133" s="34">
        <v>150000</v>
      </c>
      <c r="F133" s="30" t="s">
        <v>47</v>
      </c>
      <c r="G133" s="34">
        <v>0</v>
      </c>
      <c r="H133" s="35">
        <f t="shared" si="7"/>
        <v>150000</v>
      </c>
      <c r="I133" s="23" t="s">
        <v>123</v>
      </c>
      <c r="J133" s="22">
        <v>4907</v>
      </c>
      <c r="K133" s="32">
        <v>150000</v>
      </c>
      <c r="L133" s="56"/>
      <c r="M133" s="55"/>
    </row>
    <row r="134" spans="1:13" s="33" customFormat="1" ht="35.25" hidden="1" customHeight="1" outlineLevel="2" thickBot="1" x14ac:dyDescent="0.25">
      <c r="A134" s="15">
        <v>173</v>
      </c>
      <c r="B134" s="22" t="s">
        <v>262</v>
      </c>
      <c r="C134" s="30" t="s">
        <v>26</v>
      </c>
      <c r="D134" s="22" t="s">
        <v>9</v>
      </c>
      <c r="E134" s="34">
        <v>250000</v>
      </c>
      <c r="F134" s="30" t="s">
        <v>47</v>
      </c>
      <c r="G134" s="34">
        <v>0</v>
      </c>
      <c r="H134" s="35">
        <f t="shared" si="7"/>
        <v>250000</v>
      </c>
      <c r="I134" s="23" t="s">
        <v>123</v>
      </c>
      <c r="J134" s="22">
        <v>4907</v>
      </c>
      <c r="K134" s="32">
        <v>250000</v>
      </c>
      <c r="L134" s="56"/>
      <c r="M134" s="55"/>
    </row>
    <row r="135" spans="1:13" s="33" customFormat="1" ht="35.25" hidden="1" customHeight="1" outlineLevel="2" thickBot="1" x14ac:dyDescent="0.25">
      <c r="A135" s="15">
        <v>175</v>
      </c>
      <c r="B135" s="22" t="s">
        <v>262</v>
      </c>
      <c r="C135" s="30" t="s">
        <v>23</v>
      </c>
      <c r="D135" s="22" t="s">
        <v>9</v>
      </c>
      <c r="E135" s="34">
        <v>400000</v>
      </c>
      <c r="F135" s="30" t="s">
        <v>47</v>
      </c>
      <c r="G135" s="34">
        <v>0</v>
      </c>
      <c r="H135" s="35">
        <f t="shared" si="7"/>
        <v>400000</v>
      </c>
      <c r="I135" s="23" t="s">
        <v>123</v>
      </c>
      <c r="J135" s="22">
        <v>4907</v>
      </c>
      <c r="K135" s="32">
        <v>400000</v>
      </c>
      <c r="L135" s="56"/>
      <c r="M135" s="55"/>
    </row>
    <row r="136" spans="1:13" s="33" customFormat="1" ht="35.25" hidden="1" customHeight="1" outlineLevel="2" thickBot="1" x14ac:dyDescent="0.25">
      <c r="A136" s="15">
        <v>177</v>
      </c>
      <c r="B136" s="22" t="s">
        <v>262</v>
      </c>
      <c r="C136" s="30" t="s">
        <v>16</v>
      </c>
      <c r="D136" s="22" t="s">
        <v>9</v>
      </c>
      <c r="E136" s="34">
        <v>200000</v>
      </c>
      <c r="F136" s="30" t="s">
        <v>47</v>
      </c>
      <c r="G136" s="34">
        <v>0</v>
      </c>
      <c r="H136" s="35">
        <f t="shared" si="7"/>
        <v>200000</v>
      </c>
      <c r="I136" s="23" t="s">
        <v>123</v>
      </c>
      <c r="J136" s="30" t="s">
        <v>270</v>
      </c>
      <c r="K136" s="32">
        <v>200000</v>
      </c>
      <c r="L136" s="56"/>
      <c r="M136" s="55"/>
    </row>
    <row r="137" spans="1:13" s="33" customFormat="1" ht="35.25" hidden="1" customHeight="1" outlineLevel="2" thickBot="1" x14ac:dyDescent="0.25">
      <c r="A137" s="15">
        <v>181</v>
      </c>
      <c r="B137" s="22" t="s">
        <v>262</v>
      </c>
      <c r="C137" s="30" t="s">
        <v>23</v>
      </c>
      <c r="D137" s="22" t="s">
        <v>9</v>
      </c>
      <c r="E137" s="34">
        <v>450000</v>
      </c>
      <c r="F137" s="30" t="s">
        <v>47</v>
      </c>
      <c r="G137" s="34">
        <v>0</v>
      </c>
      <c r="H137" s="35">
        <f t="shared" si="7"/>
        <v>450000</v>
      </c>
      <c r="I137" s="23" t="s">
        <v>123</v>
      </c>
      <c r="J137" s="30" t="s">
        <v>270</v>
      </c>
      <c r="K137" s="32">
        <v>450000</v>
      </c>
      <c r="L137" s="56"/>
      <c r="M137" s="55"/>
    </row>
    <row r="138" spans="1:13" s="33" customFormat="1" ht="35.25" hidden="1" customHeight="1" outlineLevel="2" thickBot="1" x14ac:dyDescent="0.25">
      <c r="A138" s="15">
        <v>182</v>
      </c>
      <c r="B138" s="22" t="s">
        <v>262</v>
      </c>
      <c r="C138" s="30" t="s">
        <v>23</v>
      </c>
      <c r="D138" s="22" t="s">
        <v>9</v>
      </c>
      <c r="E138" s="34">
        <v>450000</v>
      </c>
      <c r="F138" s="30" t="s">
        <v>47</v>
      </c>
      <c r="G138" s="34">
        <v>0</v>
      </c>
      <c r="H138" s="35">
        <f t="shared" si="7"/>
        <v>450000</v>
      </c>
      <c r="I138" s="23" t="s">
        <v>123</v>
      </c>
      <c r="J138" s="30" t="s">
        <v>270</v>
      </c>
      <c r="K138" s="32">
        <v>450000</v>
      </c>
      <c r="L138" s="56"/>
      <c r="M138" s="55"/>
    </row>
    <row r="139" spans="1:13" s="33" customFormat="1" ht="35.25" hidden="1" customHeight="1" outlineLevel="2" thickBot="1" x14ac:dyDescent="0.25">
      <c r="A139" s="15">
        <v>188</v>
      </c>
      <c r="B139" s="22" t="s">
        <v>262</v>
      </c>
      <c r="C139" s="30" t="s">
        <v>23</v>
      </c>
      <c r="D139" s="22" t="s">
        <v>9</v>
      </c>
      <c r="E139" s="34">
        <v>150000</v>
      </c>
      <c r="F139" s="30" t="s">
        <v>47</v>
      </c>
      <c r="G139" s="34">
        <v>0</v>
      </c>
      <c r="H139" s="35">
        <f t="shared" si="7"/>
        <v>150000</v>
      </c>
      <c r="I139" s="23" t="s">
        <v>123</v>
      </c>
      <c r="J139" s="30" t="s">
        <v>270</v>
      </c>
      <c r="K139" s="32">
        <v>150000</v>
      </c>
      <c r="L139" s="56"/>
      <c r="M139" s="55"/>
    </row>
    <row r="140" spans="1:13" s="33" customFormat="1" ht="35.25" hidden="1" customHeight="1" outlineLevel="2" thickBot="1" x14ac:dyDescent="0.25">
      <c r="A140" s="15">
        <v>189</v>
      </c>
      <c r="B140" s="22" t="s">
        <v>262</v>
      </c>
      <c r="C140" s="30" t="s">
        <v>23</v>
      </c>
      <c r="D140" s="22" t="s">
        <v>9</v>
      </c>
      <c r="E140" s="34">
        <v>100000</v>
      </c>
      <c r="F140" s="30" t="s">
        <v>47</v>
      </c>
      <c r="G140" s="34">
        <v>0</v>
      </c>
      <c r="H140" s="35">
        <f t="shared" si="7"/>
        <v>100000</v>
      </c>
      <c r="I140" s="23" t="s">
        <v>123</v>
      </c>
      <c r="J140" s="30" t="s">
        <v>270</v>
      </c>
      <c r="K140" s="32">
        <v>100000</v>
      </c>
      <c r="L140" s="56"/>
      <c r="M140" s="55"/>
    </row>
    <row r="141" spans="1:13" s="33" customFormat="1" ht="35.25" hidden="1" customHeight="1" outlineLevel="2" thickBot="1" x14ac:dyDescent="0.25">
      <c r="A141" s="15">
        <v>190</v>
      </c>
      <c r="B141" s="22" t="s">
        <v>262</v>
      </c>
      <c r="C141" s="30" t="s">
        <v>23</v>
      </c>
      <c r="D141" s="22" t="s">
        <v>9</v>
      </c>
      <c r="E141" s="34">
        <v>100000</v>
      </c>
      <c r="F141" s="30" t="s">
        <v>47</v>
      </c>
      <c r="G141" s="34">
        <v>0</v>
      </c>
      <c r="H141" s="35">
        <f t="shared" si="7"/>
        <v>100000</v>
      </c>
      <c r="I141" s="23" t="s">
        <v>123</v>
      </c>
      <c r="J141" s="30" t="s">
        <v>270</v>
      </c>
      <c r="K141" s="32">
        <v>100000</v>
      </c>
      <c r="L141" s="56"/>
      <c r="M141" s="55"/>
    </row>
    <row r="142" spans="1:13" s="33" customFormat="1" ht="35.25" hidden="1" customHeight="1" outlineLevel="2" thickBot="1" x14ac:dyDescent="0.25">
      <c r="A142" s="15">
        <v>191</v>
      </c>
      <c r="B142" s="22" t="s">
        <v>262</v>
      </c>
      <c r="C142" s="30" t="s">
        <v>29</v>
      </c>
      <c r="D142" s="22" t="s">
        <v>9</v>
      </c>
      <c r="E142" s="34">
        <v>450000</v>
      </c>
      <c r="F142" s="30" t="s">
        <v>47</v>
      </c>
      <c r="G142" s="34">
        <v>0</v>
      </c>
      <c r="H142" s="35">
        <f t="shared" si="7"/>
        <v>450000</v>
      </c>
      <c r="I142" s="23" t="s">
        <v>123</v>
      </c>
      <c r="J142" s="30" t="s">
        <v>270</v>
      </c>
      <c r="K142" s="32">
        <v>450000</v>
      </c>
      <c r="L142" s="56"/>
      <c r="M142" s="55"/>
    </row>
    <row r="143" spans="1:13" s="33" customFormat="1" ht="24.75" hidden="1" customHeight="1" outlineLevel="2" thickBot="1" x14ac:dyDescent="0.25">
      <c r="A143" s="15">
        <v>192</v>
      </c>
      <c r="B143" s="22" t="s">
        <v>262</v>
      </c>
      <c r="C143" s="30" t="s">
        <v>29</v>
      </c>
      <c r="D143" s="22" t="s">
        <v>9</v>
      </c>
      <c r="E143" s="34">
        <v>150000</v>
      </c>
      <c r="F143" s="30" t="s">
        <v>47</v>
      </c>
      <c r="G143" s="34">
        <v>0</v>
      </c>
      <c r="H143" s="35">
        <f t="shared" si="7"/>
        <v>150000</v>
      </c>
      <c r="I143" s="23" t="s">
        <v>123</v>
      </c>
      <c r="J143" s="30" t="s">
        <v>270</v>
      </c>
      <c r="K143" s="32">
        <v>150000</v>
      </c>
      <c r="L143" s="56"/>
      <c r="M143" s="55"/>
    </row>
    <row r="144" spans="1:13" s="33" customFormat="1" ht="24.75" hidden="1" customHeight="1" outlineLevel="2" thickBot="1" x14ac:dyDescent="0.25">
      <c r="A144" s="15">
        <v>193</v>
      </c>
      <c r="B144" s="22" t="s">
        <v>262</v>
      </c>
      <c r="C144" s="30" t="s">
        <v>29</v>
      </c>
      <c r="D144" s="22" t="s">
        <v>9</v>
      </c>
      <c r="E144" s="34">
        <v>150000</v>
      </c>
      <c r="F144" s="30" t="s">
        <v>47</v>
      </c>
      <c r="G144" s="34">
        <v>0</v>
      </c>
      <c r="H144" s="35">
        <f t="shared" si="7"/>
        <v>150000</v>
      </c>
      <c r="I144" s="23" t="s">
        <v>123</v>
      </c>
      <c r="J144" s="30" t="s">
        <v>270</v>
      </c>
      <c r="K144" s="32">
        <v>150000</v>
      </c>
      <c r="L144" s="56"/>
      <c r="M144" s="55"/>
    </row>
    <row r="145" spans="1:13" s="33" customFormat="1" ht="35.25" hidden="1" customHeight="1" outlineLevel="2" thickBot="1" x14ac:dyDescent="0.25">
      <c r="A145" s="15">
        <v>194</v>
      </c>
      <c r="B145" s="22" t="s">
        <v>262</v>
      </c>
      <c r="C145" s="30" t="s">
        <v>29</v>
      </c>
      <c r="D145" s="22" t="s">
        <v>9</v>
      </c>
      <c r="E145" s="34">
        <v>200000</v>
      </c>
      <c r="F145" s="30" t="s">
        <v>47</v>
      </c>
      <c r="G145" s="34">
        <v>0</v>
      </c>
      <c r="H145" s="35">
        <f t="shared" si="7"/>
        <v>200000</v>
      </c>
      <c r="I145" s="23" t="s">
        <v>123</v>
      </c>
      <c r="J145" s="30" t="s">
        <v>270</v>
      </c>
      <c r="K145" s="32">
        <v>200000</v>
      </c>
      <c r="L145" s="56"/>
      <c r="M145" s="55"/>
    </row>
    <row r="146" spans="1:13" s="33" customFormat="1" ht="24.75" hidden="1" customHeight="1" outlineLevel="2" thickBot="1" x14ac:dyDescent="0.25">
      <c r="A146" s="15">
        <v>195</v>
      </c>
      <c r="B146" s="22" t="s">
        <v>262</v>
      </c>
      <c r="C146" s="30">
        <v>114</v>
      </c>
      <c r="D146" s="22" t="s">
        <v>9</v>
      </c>
      <c r="E146" s="34">
        <v>250000</v>
      </c>
      <c r="F146" s="30" t="s">
        <v>47</v>
      </c>
      <c r="G146" s="34">
        <v>0</v>
      </c>
      <c r="H146" s="35">
        <f t="shared" si="7"/>
        <v>250000</v>
      </c>
      <c r="I146" s="23" t="s">
        <v>123</v>
      </c>
      <c r="J146" s="30" t="s">
        <v>270</v>
      </c>
      <c r="K146" s="32">
        <v>250000</v>
      </c>
      <c r="L146" s="56"/>
      <c r="M146" s="55"/>
    </row>
    <row r="147" spans="1:13" s="33" customFormat="1" ht="35.25" hidden="1" customHeight="1" outlineLevel="2" thickBot="1" x14ac:dyDescent="0.25">
      <c r="A147" s="15">
        <v>196</v>
      </c>
      <c r="B147" s="22" t="s">
        <v>262</v>
      </c>
      <c r="C147" s="30" t="s">
        <v>29</v>
      </c>
      <c r="D147" s="22" t="s">
        <v>9</v>
      </c>
      <c r="E147" s="34">
        <v>300000</v>
      </c>
      <c r="F147" s="30" t="s">
        <v>47</v>
      </c>
      <c r="G147" s="34">
        <v>0</v>
      </c>
      <c r="H147" s="35">
        <f t="shared" si="7"/>
        <v>300000</v>
      </c>
      <c r="I147" s="23" t="s">
        <v>123</v>
      </c>
      <c r="J147" s="30" t="s">
        <v>270</v>
      </c>
      <c r="K147" s="32">
        <v>300000</v>
      </c>
      <c r="L147" s="56"/>
      <c r="M147" s="55"/>
    </row>
    <row r="148" spans="1:13" s="33" customFormat="1" ht="35.25" hidden="1" customHeight="1" outlineLevel="2" thickBot="1" x14ac:dyDescent="0.25">
      <c r="A148" s="15">
        <v>197</v>
      </c>
      <c r="B148" s="22" t="s">
        <v>262</v>
      </c>
      <c r="C148" s="30" t="s">
        <v>21</v>
      </c>
      <c r="D148" s="22" t="s">
        <v>9</v>
      </c>
      <c r="E148" s="34">
        <v>1000000</v>
      </c>
      <c r="F148" s="30" t="s">
        <v>47</v>
      </c>
      <c r="G148" s="34">
        <v>0</v>
      </c>
      <c r="H148" s="35">
        <f t="shared" si="7"/>
        <v>1000000</v>
      </c>
      <c r="I148" s="23" t="s">
        <v>123</v>
      </c>
      <c r="J148" s="30" t="s">
        <v>270</v>
      </c>
      <c r="K148" s="32">
        <v>1000000</v>
      </c>
      <c r="L148" s="56"/>
      <c r="M148" s="55"/>
    </row>
    <row r="149" spans="1:13" s="33" customFormat="1" ht="35.25" hidden="1" customHeight="1" outlineLevel="2" thickBot="1" x14ac:dyDescent="0.25">
      <c r="A149" s="15">
        <v>198</v>
      </c>
      <c r="B149" s="22" t="s">
        <v>262</v>
      </c>
      <c r="C149" s="30" t="s">
        <v>23</v>
      </c>
      <c r="D149" s="22" t="s">
        <v>9</v>
      </c>
      <c r="E149" s="34">
        <v>12000000</v>
      </c>
      <c r="F149" s="30" t="s">
        <v>47</v>
      </c>
      <c r="G149" s="34">
        <v>0</v>
      </c>
      <c r="H149" s="35">
        <f t="shared" si="7"/>
        <v>12000000</v>
      </c>
      <c r="I149" s="23" t="s">
        <v>18</v>
      </c>
      <c r="J149" s="22" t="s">
        <v>208</v>
      </c>
      <c r="K149" s="32">
        <v>12000000</v>
      </c>
      <c r="L149" s="56"/>
      <c r="M149" s="55"/>
    </row>
    <row r="150" spans="1:13" s="33" customFormat="1" ht="35.25" hidden="1" customHeight="1" outlineLevel="2" thickBot="1" x14ac:dyDescent="0.25">
      <c r="A150" s="15">
        <v>199</v>
      </c>
      <c r="B150" s="22" t="s">
        <v>262</v>
      </c>
      <c r="C150" s="30" t="s">
        <v>21</v>
      </c>
      <c r="D150" s="22" t="s">
        <v>9</v>
      </c>
      <c r="E150" s="34">
        <v>100000</v>
      </c>
      <c r="F150" s="30" t="s">
        <v>47</v>
      </c>
      <c r="G150" s="34">
        <v>0</v>
      </c>
      <c r="H150" s="35">
        <f t="shared" si="7"/>
        <v>100000</v>
      </c>
      <c r="I150" s="23" t="s">
        <v>18</v>
      </c>
      <c r="J150" s="22" t="s">
        <v>208</v>
      </c>
      <c r="K150" s="32">
        <v>100000</v>
      </c>
      <c r="L150" s="56"/>
      <c r="M150" s="55"/>
    </row>
    <row r="151" spans="1:13" s="33" customFormat="1" ht="24.75" hidden="1" customHeight="1" outlineLevel="2" thickBot="1" x14ac:dyDescent="0.25">
      <c r="A151" s="15">
        <v>200</v>
      </c>
      <c r="B151" s="22" t="s">
        <v>262</v>
      </c>
      <c r="C151" s="30" t="s">
        <v>21</v>
      </c>
      <c r="D151" s="22" t="s">
        <v>9</v>
      </c>
      <c r="E151" s="34">
        <v>5000000</v>
      </c>
      <c r="F151" s="30" t="s">
        <v>47</v>
      </c>
      <c r="G151" s="34">
        <v>0</v>
      </c>
      <c r="H151" s="35">
        <f t="shared" ref="H151:H181" si="9">E151-G151</f>
        <v>5000000</v>
      </c>
      <c r="I151" s="23" t="s">
        <v>18</v>
      </c>
      <c r="J151" s="22" t="s">
        <v>208</v>
      </c>
      <c r="K151" s="32">
        <v>5000000</v>
      </c>
      <c r="L151" s="56"/>
      <c r="M151" s="55"/>
    </row>
    <row r="152" spans="1:13" s="33" customFormat="1" ht="35.25" hidden="1" customHeight="1" outlineLevel="2" thickBot="1" x14ac:dyDescent="0.25">
      <c r="A152" s="15">
        <v>201</v>
      </c>
      <c r="B152" s="22" t="s">
        <v>262</v>
      </c>
      <c r="C152" s="30" t="s">
        <v>21</v>
      </c>
      <c r="D152" s="22" t="s">
        <v>9</v>
      </c>
      <c r="E152" s="34">
        <v>15000000</v>
      </c>
      <c r="F152" s="30" t="s">
        <v>47</v>
      </c>
      <c r="G152" s="34">
        <v>0</v>
      </c>
      <c r="H152" s="35">
        <f t="shared" si="9"/>
        <v>15000000</v>
      </c>
      <c r="I152" s="23" t="s">
        <v>18</v>
      </c>
      <c r="J152" s="22" t="s">
        <v>208</v>
      </c>
      <c r="K152" s="32">
        <v>15000000</v>
      </c>
      <c r="L152" s="56"/>
      <c r="M152" s="55"/>
    </row>
    <row r="153" spans="1:13" s="33" customFormat="1" ht="35.25" hidden="1" customHeight="1" outlineLevel="2" thickBot="1" x14ac:dyDescent="0.25">
      <c r="A153" s="15">
        <v>202</v>
      </c>
      <c r="B153" s="22" t="s">
        <v>262</v>
      </c>
      <c r="C153" s="30" t="s">
        <v>21</v>
      </c>
      <c r="D153" s="22" t="s">
        <v>9</v>
      </c>
      <c r="E153" s="34">
        <v>4000000</v>
      </c>
      <c r="F153" s="30" t="s">
        <v>47</v>
      </c>
      <c r="G153" s="34">
        <v>0</v>
      </c>
      <c r="H153" s="35">
        <f t="shared" si="9"/>
        <v>4000000</v>
      </c>
      <c r="I153" s="23" t="s">
        <v>123</v>
      </c>
      <c r="J153" s="30" t="s">
        <v>270</v>
      </c>
      <c r="K153" s="32">
        <v>4000000</v>
      </c>
      <c r="L153" s="56"/>
      <c r="M153" s="55"/>
    </row>
    <row r="154" spans="1:13" s="33" customFormat="1" ht="35.25" hidden="1" customHeight="1" outlineLevel="2" thickBot="1" x14ac:dyDescent="0.25">
      <c r="A154" s="15">
        <v>203</v>
      </c>
      <c r="B154" s="22" t="s">
        <v>262</v>
      </c>
      <c r="C154" s="30" t="s">
        <v>21</v>
      </c>
      <c r="D154" s="22" t="s">
        <v>9</v>
      </c>
      <c r="E154" s="34">
        <v>4000000</v>
      </c>
      <c r="F154" s="30" t="s">
        <v>47</v>
      </c>
      <c r="G154" s="34">
        <v>0</v>
      </c>
      <c r="H154" s="35">
        <f t="shared" si="9"/>
        <v>4000000</v>
      </c>
      <c r="I154" s="23" t="s">
        <v>123</v>
      </c>
      <c r="J154" s="30" t="s">
        <v>270</v>
      </c>
      <c r="K154" s="32">
        <v>4000000</v>
      </c>
      <c r="L154" s="56"/>
      <c r="M154" s="55"/>
    </row>
    <row r="155" spans="1:13" s="33" customFormat="1" ht="35.25" hidden="1" customHeight="1" outlineLevel="2" thickBot="1" x14ac:dyDescent="0.25">
      <c r="A155" s="15">
        <v>206</v>
      </c>
      <c r="B155" s="22" t="s">
        <v>262</v>
      </c>
      <c r="C155" s="30" t="s">
        <v>21</v>
      </c>
      <c r="D155" s="22" t="s">
        <v>9</v>
      </c>
      <c r="E155" s="34">
        <v>1000000</v>
      </c>
      <c r="F155" s="30" t="s">
        <v>47</v>
      </c>
      <c r="G155" s="34">
        <v>0</v>
      </c>
      <c r="H155" s="35">
        <f t="shared" si="9"/>
        <v>1000000</v>
      </c>
      <c r="I155" s="23" t="s">
        <v>123</v>
      </c>
      <c r="J155" s="30" t="s">
        <v>270</v>
      </c>
      <c r="K155" s="32">
        <v>1000000</v>
      </c>
      <c r="L155" s="56"/>
      <c r="M155" s="55"/>
    </row>
    <row r="156" spans="1:13" s="33" customFormat="1" ht="35.25" hidden="1" customHeight="1" outlineLevel="2" thickBot="1" x14ac:dyDescent="0.25">
      <c r="A156" s="15">
        <v>207</v>
      </c>
      <c r="B156" s="22" t="s">
        <v>262</v>
      </c>
      <c r="C156" s="30">
        <v>135</v>
      </c>
      <c r="D156" s="22" t="s">
        <v>9</v>
      </c>
      <c r="E156" s="34">
        <v>1000000</v>
      </c>
      <c r="F156" s="30">
        <v>2023</v>
      </c>
      <c r="G156" s="34">
        <v>0</v>
      </c>
      <c r="H156" s="35">
        <f t="shared" si="9"/>
        <v>1000000</v>
      </c>
      <c r="I156" s="23" t="s">
        <v>123</v>
      </c>
      <c r="J156" s="30" t="s">
        <v>270</v>
      </c>
      <c r="K156" s="32">
        <v>1000000</v>
      </c>
      <c r="L156" s="56"/>
      <c r="M156" s="55"/>
    </row>
    <row r="157" spans="1:13" s="33" customFormat="1" ht="24.75" hidden="1" customHeight="1" outlineLevel="2" thickBot="1" x14ac:dyDescent="0.25">
      <c r="A157" s="15">
        <v>209</v>
      </c>
      <c r="B157" s="22" t="s">
        <v>262</v>
      </c>
      <c r="C157" s="30" t="s">
        <v>21</v>
      </c>
      <c r="D157" s="22" t="s">
        <v>9</v>
      </c>
      <c r="E157" s="34">
        <v>15000000</v>
      </c>
      <c r="F157" s="30" t="s">
        <v>47</v>
      </c>
      <c r="G157" s="34">
        <v>0</v>
      </c>
      <c r="H157" s="35">
        <f t="shared" si="9"/>
        <v>15000000</v>
      </c>
      <c r="I157" s="23" t="s">
        <v>18</v>
      </c>
      <c r="J157" s="22" t="s">
        <v>208</v>
      </c>
      <c r="K157" s="32">
        <v>15000000</v>
      </c>
      <c r="L157" s="56"/>
      <c r="M157" s="55"/>
    </row>
    <row r="158" spans="1:13" s="33" customFormat="1" ht="35.25" hidden="1" customHeight="1" outlineLevel="2" thickBot="1" x14ac:dyDescent="0.25">
      <c r="A158" s="15">
        <v>210</v>
      </c>
      <c r="B158" s="22" t="s">
        <v>262</v>
      </c>
      <c r="C158" s="30" t="s">
        <v>21</v>
      </c>
      <c r="D158" s="22" t="s">
        <v>9</v>
      </c>
      <c r="E158" s="34">
        <v>2000000</v>
      </c>
      <c r="F158" s="30" t="s">
        <v>47</v>
      </c>
      <c r="G158" s="34">
        <v>0</v>
      </c>
      <c r="H158" s="35">
        <f t="shared" si="9"/>
        <v>2000000</v>
      </c>
      <c r="I158" s="23" t="s">
        <v>18</v>
      </c>
      <c r="J158" s="22" t="s">
        <v>208</v>
      </c>
      <c r="K158" s="32">
        <v>2000000</v>
      </c>
      <c r="L158" s="56"/>
      <c r="M158" s="55"/>
    </row>
    <row r="159" spans="1:13" s="33" customFormat="1" ht="24.75" hidden="1" customHeight="1" outlineLevel="2" thickBot="1" x14ac:dyDescent="0.25">
      <c r="A159" s="15">
        <v>226</v>
      </c>
      <c r="B159" s="22" t="s">
        <v>262</v>
      </c>
      <c r="C159" s="30" t="s">
        <v>48</v>
      </c>
      <c r="D159" s="22" t="s">
        <v>9</v>
      </c>
      <c r="E159" s="34">
        <v>400000</v>
      </c>
      <c r="F159" s="30" t="s">
        <v>47</v>
      </c>
      <c r="G159" s="34">
        <v>0</v>
      </c>
      <c r="H159" s="35">
        <f t="shared" si="9"/>
        <v>400000</v>
      </c>
      <c r="I159" s="23" t="s">
        <v>48</v>
      </c>
      <c r="J159" s="22">
        <v>5333</v>
      </c>
      <c r="K159" s="32">
        <f>H159</f>
        <v>400000</v>
      </c>
      <c r="L159" s="56"/>
      <c r="M159" s="55"/>
    </row>
    <row r="160" spans="1:13" s="33" customFormat="1" ht="24.75" hidden="1" customHeight="1" outlineLevel="2" thickBot="1" x14ac:dyDescent="0.25">
      <c r="A160" s="15">
        <v>227</v>
      </c>
      <c r="B160" s="22" t="s">
        <v>262</v>
      </c>
      <c r="C160" s="30" t="s">
        <v>20</v>
      </c>
      <c r="D160" s="22" t="s">
        <v>9</v>
      </c>
      <c r="E160" s="34">
        <v>120000</v>
      </c>
      <c r="F160" s="30" t="s">
        <v>47</v>
      </c>
      <c r="G160" s="34">
        <v>0</v>
      </c>
      <c r="H160" s="35">
        <f t="shared" si="9"/>
        <v>120000</v>
      </c>
      <c r="I160" s="23" t="s">
        <v>20</v>
      </c>
      <c r="J160" s="22">
        <v>5082</v>
      </c>
      <c r="K160" s="32">
        <f>H160</f>
        <v>120000</v>
      </c>
      <c r="L160" s="56"/>
      <c r="M160" s="55"/>
    </row>
    <row r="161" spans="1:13" s="33" customFormat="1" ht="35.25" hidden="1" customHeight="1" outlineLevel="2" thickBot="1" x14ac:dyDescent="0.25">
      <c r="A161" s="15">
        <v>229</v>
      </c>
      <c r="B161" s="22" t="s">
        <v>262</v>
      </c>
      <c r="C161" s="30" t="s">
        <v>23</v>
      </c>
      <c r="D161" s="22" t="s">
        <v>9</v>
      </c>
      <c r="E161" s="34">
        <v>500000</v>
      </c>
      <c r="F161" s="30" t="s">
        <v>47</v>
      </c>
      <c r="G161" s="34">
        <v>0</v>
      </c>
      <c r="H161" s="35">
        <f t="shared" si="9"/>
        <v>500000</v>
      </c>
      <c r="I161" s="23" t="s">
        <v>123</v>
      </c>
      <c r="J161" s="22">
        <v>4187</v>
      </c>
      <c r="K161" s="32">
        <f>H161</f>
        <v>500000</v>
      </c>
      <c r="L161" s="56"/>
      <c r="M161" s="55"/>
    </row>
    <row r="162" spans="1:13" s="33" customFormat="1" ht="35.25" customHeight="1" outlineLevel="2" thickBot="1" x14ac:dyDescent="0.25">
      <c r="A162" s="156">
        <v>231</v>
      </c>
      <c r="B162" s="149" t="s">
        <v>262</v>
      </c>
      <c r="C162" s="150" t="s">
        <v>19</v>
      </c>
      <c r="D162" s="149" t="s">
        <v>9</v>
      </c>
      <c r="E162" s="151">
        <v>210000</v>
      </c>
      <c r="F162" s="150" t="s">
        <v>47</v>
      </c>
      <c r="G162" s="151">
        <v>0</v>
      </c>
      <c r="H162" s="152">
        <f t="shared" si="9"/>
        <v>210000</v>
      </c>
      <c r="I162" s="153" t="s">
        <v>19</v>
      </c>
      <c r="J162" s="149">
        <v>6094</v>
      </c>
      <c r="K162" s="154">
        <f>H162</f>
        <v>210000</v>
      </c>
      <c r="L162" s="56" t="s">
        <v>703</v>
      </c>
      <c r="M162" s="94" t="s">
        <v>38</v>
      </c>
    </row>
    <row r="163" spans="1:13" s="33" customFormat="1" ht="35.25" hidden="1" customHeight="1" outlineLevel="2" thickBot="1" x14ac:dyDescent="0.25">
      <c r="A163" s="15">
        <v>233</v>
      </c>
      <c r="B163" s="22" t="s">
        <v>262</v>
      </c>
      <c r="C163" s="30" t="s">
        <v>45</v>
      </c>
      <c r="D163" s="22" t="s">
        <v>9</v>
      </c>
      <c r="E163" s="34">
        <v>150000</v>
      </c>
      <c r="F163" s="30" t="s">
        <v>47</v>
      </c>
      <c r="G163" s="34">
        <v>0</v>
      </c>
      <c r="H163" s="35">
        <f t="shared" si="9"/>
        <v>150000</v>
      </c>
      <c r="I163" s="23" t="s">
        <v>45</v>
      </c>
      <c r="J163" s="22">
        <v>4172</v>
      </c>
      <c r="K163" s="32">
        <f>H163</f>
        <v>150000</v>
      </c>
      <c r="L163" s="56"/>
      <c r="M163" s="55"/>
    </row>
    <row r="164" spans="1:13" s="33" customFormat="1" ht="24.75" hidden="1" customHeight="1" outlineLevel="2" thickBot="1" x14ac:dyDescent="0.25">
      <c r="A164" s="38">
        <v>236</v>
      </c>
      <c r="B164" s="22" t="s">
        <v>262</v>
      </c>
      <c r="C164" s="30" t="s">
        <v>30</v>
      </c>
      <c r="D164" s="22" t="s">
        <v>9</v>
      </c>
      <c r="E164" s="34">
        <v>144000</v>
      </c>
      <c r="F164" s="30" t="s">
        <v>47</v>
      </c>
      <c r="G164" s="34">
        <v>0</v>
      </c>
      <c r="H164" s="35">
        <f t="shared" si="9"/>
        <v>144000</v>
      </c>
      <c r="I164" s="23" t="s">
        <v>30</v>
      </c>
      <c r="J164" s="30" t="s">
        <v>321</v>
      </c>
      <c r="K164" s="32">
        <v>144000</v>
      </c>
      <c r="L164" s="56"/>
      <c r="M164" s="55"/>
    </row>
    <row r="165" spans="1:13" s="33" customFormat="1" ht="35.25" hidden="1" customHeight="1" outlineLevel="2" thickBot="1" x14ac:dyDescent="0.25">
      <c r="A165" s="38">
        <v>237</v>
      </c>
      <c r="B165" s="22" t="s">
        <v>262</v>
      </c>
      <c r="C165" s="30" t="s">
        <v>30</v>
      </c>
      <c r="D165" s="22" t="s">
        <v>9</v>
      </c>
      <c r="E165" s="34">
        <v>200000</v>
      </c>
      <c r="F165" s="30" t="s">
        <v>47</v>
      </c>
      <c r="G165" s="34">
        <v>0</v>
      </c>
      <c r="H165" s="35">
        <f t="shared" si="9"/>
        <v>200000</v>
      </c>
      <c r="I165" s="23" t="s">
        <v>30</v>
      </c>
      <c r="J165" s="30" t="s">
        <v>323</v>
      </c>
      <c r="K165" s="32">
        <v>20000</v>
      </c>
      <c r="L165" s="56"/>
      <c r="M165" s="55"/>
    </row>
    <row r="166" spans="1:13" s="33" customFormat="1" ht="35.25" hidden="1" customHeight="1" outlineLevel="2" thickBot="1" x14ac:dyDescent="0.25">
      <c r="A166" s="38">
        <v>238</v>
      </c>
      <c r="B166" s="22" t="s">
        <v>262</v>
      </c>
      <c r="C166" s="30" t="s">
        <v>16</v>
      </c>
      <c r="D166" s="22" t="s">
        <v>9</v>
      </c>
      <c r="E166" s="34">
        <v>150000</v>
      </c>
      <c r="F166" s="30" t="s">
        <v>47</v>
      </c>
      <c r="G166" s="34">
        <v>0</v>
      </c>
      <c r="H166" s="35">
        <f t="shared" si="9"/>
        <v>150000</v>
      </c>
      <c r="I166" s="23" t="s">
        <v>16</v>
      </c>
      <c r="J166" s="30" t="s">
        <v>325</v>
      </c>
      <c r="K166" s="32">
        <v>150000</v>
      </c>
      <c r="L166" s="56"/>
      <c r="M166" s="55"/>
    </row>
    <row r="167" spans="1:13" s="33" customFormat="1" ht="35.25" hidden="1" customHeight="1" outlineLevel="2" thickBot="1" x14ac:dyDescent="0.25">
      <c r="A167" s="38">
        <v>239</v>
      </c>
      <c r="B167" s="22" t="s">
        <v>262</v>
      </c>
      <c r="C167" s="30" t="s">
        <v>23</v>
      </c>
      <c r="D167" s="22" t="s">
        <v>9</v>
      </c>
      <c r="E167" s="34">
        <v>150000</v>
      </c>
      <c r="F167" s="30" t="s">
        <v>47</v>
      </c>
      <c r="G167" s="34">
        <v>0</v>
      </c>
      <c r="H167" s="35">
        <f t="shared" si="9"/>
        <v>150000</v>
      </c>
      <c r="I167" s="23" t="s">
        <v>123</v>
      </c>
      <c r="J167" s="30" t="s">
        <v>270</v>
      </c>
      <c r="K167" s="32">
        <v>150000</v>
      </c>
      <c r="L167" s="56"/>
      <c r="M167" s="55"/>
    </row>
    <row r="168" spans="1:13" s="33" customFormat="1" ht="35.25" hidden="1" customHeight="1" outlineLevel="2" thickBot="1" x14ac:dyDescent="0.25">
      <c r="A168" s="38">
        <v>240</v>
      </c>
      <c r="B168" s="22" t="s">
        <v>262</v>
      </c>
      <c r="C168" s="30" t="s">
        <v>23</v>
      </c>
      <c r="D168" s="22" t="s">
        <v>9</v>
      </c>
      <c r="E168" s="34">
        <v>150000</v>
      </c>
      <c r="F168" s="30" t="s">
        <v>47</v>
      </c>
      <c r="G168" s="34">
        <v>0</v>
      </c>
      <c r="H168" s="35">
        <f t="shared" si="9"/>
        <v>150000</v>
      </c>
      <c r="I168" s="23" t="s">
        <v>123</v>
      </c>
      <c r="J168" s="30" t="s">
        <v>270</v>
      </c>
      <c r="K168" s="32">
        <v>150000</v>
      </c>
      <c r="L168" s="56"/>
      <c r="M168" s="55"/>
    </row>
    <row r="169" spans="1:13" s="33" customFormat="1" ht="35.25" hidden="1" customHeight="1" outlineLevel="2" thickBot="1" x14ac:dyDescent="0.25">
      <c r="A169" s="38">
        <v>241</v>
      </c>
      <c r="B169" s="22" t="s">
        <v>262</v>
      </c>
      <c r="C169" s="30" t="s">
        <v>16</v>
      </c>
      <c r="D169" s="22" t="s">
        <v>9</v>
      </c>
      <c r="E169" s="34">
        <v>450000</v>
      </c>
      <c r="F169" s="30" t="s">
        <v>47</v>
      </c>
      <c r="G169" s="34">
        <v>0</v>
      </c>
      <c r="H169" s="35">
        <f t="shared" si="9"/>
        <v>450000</v>
      </c>
      <c r="I169" s="23" t="s">
        <v>123</v>
      </c>
      <c r="J169" s="30" t="s">
        <v>270</v>
      </c>
      <c r="K169" s="32">
        <v>450000</v>
      </c>
      <c r="L169" s="56"/>
      <c r="M169" s="55"/>
    </row>
    <row r="170" spans="1:13" s="33" customFormat="1" ht="35.25" hidden="1" customHeight="1" outlineLevel="2" thickBot="1" x14ac:dyDescent="0.25">
      <c r="A170" s="38">
        <v>242</v>
      </c>
      <c r="B170" s="22" t="s">
        <v>262</v>
      </c>
      <c r="C170" s="30" t="s">
        <v>23</v>
      </c>
      <c r="D170" s="22" t="s">
        <v>9</v>
      </c>
      <c r="E170" s="34">
        <v>300000</v>
      </c>
      <c r="F170" s="30" t="s">
        <v>47</v>
      </c>
      <c r="G170" s="34">
        <v>0</v>
      </c>
      <c r="H170" s="35">
        <f t="shared" si="9"/>
        <v>300000</v>
      </c>
      <c r="I170" s="23" t="s">
        <v>123</v>
      </c>
      <c r="J170" s="30" t="s">
        <v>270</v>
      </c>
      <c r="K170" s="32">
        <v>300000</v>
      </c>
      <c r="L170" s="56"/>
      <c r="M170" s="55"/>
    </row>
    <row r="171" spans="1:13" s="33" customFormat="1" ht="35.25" hidden="1" customHeight="1" outlineLevel="2" thickBot="1" x14ac:dyDescent="0.25">
      <c r="A171" s="38">
        <v>243</v>
      </c>
      <c r="B171" s="22" t="s">
        <v>262</v>
      </c>
      <c r="C171" s="30" t="s">
        <v>23</v>
      </c>
      <c r="D171" s="22" t="s">
        <v>9</v>
      </c>
      <c r="E171" s="34">
        <v>450000</v>
      </c>
      <c r="F171" s="30" t="s">
        <v>47</v>
      </c>
      <c r="G171" s="34">
        <v>0</v>
      </c>
      <c r="H171" s="35">
        <f t="shared" si="9"/>
        <v>450000</v>
      </c>
      <c r="I171" s="23" t="s">
        <v>123</v>
      </c>
      <c r="J171" s="30" t="s">
        <v>270</v>
      </c>
      <c r="K171" s="32">
        <v>450000</v>
      </c>
      <c r="L171" s="56"/>
      <c r="M171" s="55"/>
    </row>
    <row r="172" spans="1:13" s="33" customFormat="1" ht="35.25" hidden="1" customHeight="1" outlineLevel="2" thickBot="1" x14ac:dyDescent="0.25">
      <c r="A172" s="38">
        <v>246</v>
      </c>
      <c r="B172" s="22" t="s">
        <v>262</v>
      </c>
      <c r="C172" s="30" t="s">
        <v>23</v>
      </c>
      <c r="D172" s="22" t="s">
        <v>9</v>
      </c>
      <c r="E172" s="34">
        <v>150000</v>
      </c>
      <c r="F172" s="30" t="s">
        <v>47</v>
      </c>
      <c r="G172" s="34">
        <v>0</v>
      </c>
      <c r="H172" s="35">
        <f t="shared" si="9"/>
        <v>150000</v>
      </c>
      <c r="I172" s="23" t="s">
        <v>123</v>
      </c>
      <c r="J172" s="30" t="s">
        <v>270</v>
      </c>
      <c r="K172" s="32">
        <v>150000</v>
      </c>
      <c r="L172" s="56"/>
      <c r="M172" s="55"/>
    </row>
    <row r="173" spans="1:13" s="33" customFormat="1" ht="35.25" hidden="1" customHeight="1" outlineLevel="2" thickBot="1" x14ac:dyDescent="0.25">
      <c r="A173" s="38">
        <v>247</v>
      </c>
      <c r="B173" s="22" t="s">
        <v>262</v>
      </c>
      <c r="C173" s="30" t="s">
        <v>41</v>
      </c>
      <c r="D173" s="22" t="s">
        <v>9</v>
      </c>
      <c r="E173" s="34">
        <v>50000000</v>
      </c>
      <c r="F173" s="30" t="s">
        <v>47</v>
      </c>
      <c r="G173" s="34">
        <v>0</v>
      </c>
      <c r="H173" s="35">
        <f t="shared" si="9"/>
        <v>50000000</v>
      </c>
      <c r="I173" s="23" t="s">
        <v>41</v>
      </c>
      <c r="J173" s="22" t="s">
        <v>208</v>
      </c>
      <c r="K173" s="32">
        <v>50000000</v>
      </c>
      <c r="L173" s="56"/>
      <c r="M173" s="55"/>
    </row>
    <row r="174" spans="1:13" s="33" customFormat="1" ht="35.25" hidden="1" customHeight="1" outlineLevel="2" thickBot="1" x14ac:dyDescent="0.25">
      <c r="A174" s="38">
        <v>248</v>
      </c>
      <c r="B174" s="22" t="s">
        <v>262</v>
      </c>
      <c r="C174" s="30" t="s">
        <v>39</v>
      </c>
      <c r="D174" s="22" t="s">
        <v>9</v>
      </c>
      <c r="E174" s="34">
        <v>150000</v>
      </c>
      <c r="F174" s="30" t="s">
        <v>47</v>
      </c>
      <c r="G174" s="34">
        <v>0</v>
      </c>
      <c r="H174" s="35">
        <f t="shared" si="9"/>
        <v>150000</v>
      </c>
      <c r="I174" s="23" t="s">
        <v>123</v>
      </c>
      <c r="J174" s="30" t="s">
        <v>270</v>
      </c>
      <c r="K174" s="32">
        <v>150000</v>
      </c>
      <c r="L174" s="56"/>
      <c r="M174" s="55"/>
    </row>
    <row r="175" spans="1:13" s="33" customFormat="1" ht="35.25" hidden="1" customHeight="1" outlineLevel="2" thickBot="1" x14ac:dyDescent="0.25">
      <c r="A175" s="95">
        <v>249</v>
      </c>
      <c r="B175" s="88" t="s">
        <v>262</v>
      </c>
      <c r="C175" s="89" t="s">
        <v>31</v>
      </c>
      <c r="D175" s="88" t="s">
        <v>9</v>
      </c>
      <c r="E175" s="90">
        <v>260500</v>
      </c>
      <c r="F175" s="89" t="s">
        <v>47</v>
      </c>
      <c r="G175" s="90">
        <v>0</v>
      </c>
      <c r="H175" s="91">
        <f t="shared" si="9"/>
        <v>260500</v>
      </c>
      <c r="I175" s="92" t="s">
        <v>123</v>
      </c>
      <c r="J175" s="89" t="s">
        <v>270</v>
      </c>
      <c r="K175" s="93">
        <v>260500</v>
      </c>
      <c r="L175" s="56"/>
      <c r="M175" s="94"/>
    </row>
    <row r="176" spans="1:13" s="33" customFormat="1" ht="35.25" hidden="1" customHeight="1" outlineLevel="2" thickBot="1" x14ac:dyDescent="0.25">
      <c r="A176" s="38">
        <v>250</v>
      </c>
      <c r="B176" s="22" t="s">
        <v>262</v>
      </c>
      <c r="C176" s="30" t="s">
        <v>41</v>
      </c>
      <c r="D176" s="22" t="s">
        <v>9</v>
      </c>
      <c r="E176" s="34">
        <v>50000000</v>
      </c>
      <c r="F176" s="30" t="s">
        <v>47</v>
      </c>
      <c r="G176" s="34">
        <v>0</v>
      </c>
      <c r="H176" s="35">
        <f t="shared" si="9"/>
        <v>50000000</v>
      </c>
      <c r="I176" s="23" t="s">
        <v>41</v>
      </c>
      <c r="J176" s="22" t="s">
        <v>208</v>
      </c>
      <c r="K176" s="32">
        <v>50000000</v>
      </c>
      <c r="L176" s="56"/>
      <c r="M176" s="55"/>
    </row>
    <row r="177" spans="1:13" s="33" customFormat="1" ht="24.75" hidden="1" customHeight="1" outlineLevel="2" thickBot="1" x14ac:dyDescent="0.25">
      <c r="A177" s="38">
        <v>251</v>
      </c>
      <c r="B177" s="22" t="s">
        <v>262</v>
      </c>
      <c r="C177" s="30" t="s">
        <v>16</v>
      </c>
      <c r="D177" s="22" t="s">
        <v>9</v>
      </c>
      <c r="E177" s="34">
        <v>3000000</v>
      </c>
      <c r="F177" s="30" t="s">
        <v>47</v>
      </c>
      <c r="G177" s="34">
        <v>0</v>
      </c>
      <c r="H177" s="35">
        <f t="shared" si="9"/>
        <v>3000000</v>
      </c>
      <c r="I177" s="23" t="s">
        <v>18</v>
      </c>
      <c r="J177" s="22" t="s">
        <v>208</v>
      </c>
      <c r="K177" s="32">
        <v>3000000</v>
      </c>
      <c r="L177" s="56"/>
      <c r="M177" s="55"/>
    </row>
    <row r="178" spans="1:13" s="33" customFormat="1" ht="24.75" hidden="1" customHeight="1" outlineLevel="2" thickBot="1" x14ac:dyDescent="0.25">
      <c r="A178" s="38">
        <v>252</v>
      </c>
      <c r="B178" s="22" t="s">
        <v>262</v>
      </c>
      <c r="C178" s="30" t="s">
        <v>16</v>
      </c>
      <c r="D178" s="22" t="s">
        <v>9</v>
      </c>
      <c r="E178" s="34">
        <v>250000</v>
      </c>
      <c r="F178" s="30" t="s">
        <v>47</v>
      </c>
      <c r="G178" s="34">
        <v>0</v>
      </c>
      <c r="H178" s="35">
        <f t="shared" si="9"/>
        <v>250000</v>
      </c>
      <c r="I178" s="23" t="s">
        <v>18</v>
      </c>
      <c r="J178" s="22" t="s">
        <v>208</v>
      </c>
      <c r="K178" s="32">
        <v>250000</v>
      </c>
      <c r="L178" s="56"/>
      <c r="M178" s="55"/>
    </row>
    <row r="179" spans="1:13" s="33" customFormat="1" ht="37.5" hidden="1" customHeight="1" outlineLevel="2" thickBot="1" x14ac:dyDescent="0.25">
      <c r="A179" s="38">
        <v>253</v>
      </c>
      <c r="B179" s="22" t="s">
        <v>262</v>
      </c>
      <c r="C179" s="30" t="s">
        <v>31</v>
      </c>
      <c r="D179" s="22" t="s">
        <v>9</v>
      </c>
      <c r="E179" s="34">
        <v>400000</v>
      </c>
      <c r="F179" s="30" t="s">
        <v>47</v>
      </c>
      <c r="G179" s="34">
        <v>0</v>
      </c>
      <c r="H179" s="35">
        <f t="shared" si="9"/>
        <v>400000</v>
      </c>
      <c r="I179" s="23" t="s">
        <v>18</v>
      </c>
      <c r="J179" s="22" t="s">
        <v>208</v>
      </c>
      <c r="K179" s="32">
        <v>400000</v>
      </c>
      <c r="L179" s="56"/>
      <c r="M179" s="55"/>
    </row>
    <row r="180" spans="1:13" s="33" customFormat="1" ht="35.25" hidden="1" customHeight="1" outlineLevel="2" thickBot="1" x14ac:dyDescent="0.25">
      <c r="A180" s="38">
        <v>254</v>
      </c>
      <c r="B180" s="22" t="s">
        <v>262</v>
      </c>
      <c r="C180" s="30" t="s">
        <v>31</v>
      </c>
      <c r="D180" s="22" t="s">
        <v>9</v>
      </c>
      <c r="E180" s="34">
        <v>2400000</v>
      </c>
      <c r="F180" s="30" t="s">
        <v>47</v>
      </c>
      <c r="G180" s="34">
        <v>0</v>
      </c>
      <c r="H180" s="35">
        <f t="shared" si="9"/>
        <v>2400000</v>
      </c>
      <c r="I180" s="23" t="s">
        <v>123</v>
      </c>
      <c r="J180" s="30" t="s">
        <v>270</v>
      </c>
      <c r="K180" s="32">
        <v>2400000</v>
      </c>
      <c r="L180" s="56"/>
      <c r="M180" s="55"/>
    </row>
    <row r="181" spans="1:13" s="33" customFormat="1" ht="28.5" hidden="1" customHeight="1" outlineLevel="2" thickBot="1" x14ac:dyDescent="0.25">
      <c r="A181" s="38">
        <v>255</v>
      </c>
      <c r="B181" s="39" t="s">
        <v>262</v>
      </c>
      <c r="C181" s="40" t="s">
        <v>16</v>
      </c>
      <c r="D181" s="39" t="s">
        <v>9</v>
      </c>
      <c r="E181" s="41">
        <v>500000</v>
      </c>
      <c r="F181" s="40" t="s">
        <v>47</v>
      </c>
      <c r="G181" s="41">
        <v>0</v>
      </c>
      <c r="H181" s="42">
        <f t="shared" si="9"/>
        <v>500000</v>
      </c>
      <c r="I181" s="31" t="s">
        <v>18</v>
      </c>
      <c r="J181" s="39" t="s">
        <v>208</v>
      </c>
      <c r="K181" s="43">
        <v>500000</v>
      </c>
      <c r="L181" s="64"/>
      <c r="M181" s="65"/>
    </row>
    <row r="182" spans="1:13" s="33" customFormat="1" ht="28.5" hidden="1" customHeight="1" outlineLevel="1" thickBot="1" x14ac:dyDescent="0.25">
      <c r="A182" s="38"/>
      <c r="B182" s="140" t="s">
        <v>688</v>
      </c>
      <c r="C182" s="40"/>
      <c r="D182" s="39"/>
      <c r="E182" s="41"/>
      <c r="F182" s="40"/>
      <c r="G182" s="41"/>
      <c r="H182" s="42">
        <f>SUBTOTAL(9,H119:H181)</f>
        <v>860000</v>
      </c>
      <c r="I182" s="31"/>
      <c r="J182" s="39"/>
      <c r="K182" s="43"/>
      <c r="L182" s="64"/>
      <c r="M182" s="65"/>
    </row>
    <row r="183" spans="1:13" s="33" customFormat="1" ht="28.5" customHeight="1" outlineLevel="2" thickBot="1" x14ac:dyDescent="0.25">
      <c r="A183" s="148">
        <v>460</v>
      </c>
      <c r="B183" s="149" t="s">
        <v>633</v>
      </c>
      <c r="C183" s="150" t="s">
        <v>19</v>
      </c>
      <c r="D183" s="149" t="s">
        <v>9</v>
      </c>
      <c r="E183" s="151">
        <v>1000000</v>
      </c>
      <c r="F183" s="150" t="s">
        <v>47</v>
      </c>
      <c r="G183" s="151">
        <v>0</v>
      </c>
      <c r="H183" s="152">
        <f t="shared" ref="H183:H199" si="10">E183-G183</f>
        <v>1000000</v>
      </c>
      <c r="I183" s="153" t="s">
        <v>41</v>
      </c>
      <c r="J183" s="150" t="s">
        <v>17</v>
      </c>
      <c r="K183" s="154">
        <f t="shared" ref="K183:K196" si="11">H183</f>
        <v>1000000</v>
      </c>
      <c r="L183" s="56" t="s">
        <v>703</v>
      </c>
      <c r="M183" s="94" t="s">
        <v>38</v>
      </c>
    </row>
    <row r="184" spans="1:13" s="33" customFormat="1" ht="36" customHeight="1" outlineLevel="2" thickBot="1" x14ac:dyDescent="0.25">
      <c r="A184" s="148">
        <v>461</v>
      </c>
      <c r="B184" s="149" t="s">
        <v>633</v>
      </c>
      <c r="C184" s="150" t="s">
        <v>19</v>
      </c>
      <c r="D184" s="149" t="s">
        <v>9</v>
      </c>
      <c r="E184" s="151">
        <v>5000000</v>
      </c>
      <c r="F184" s="150" t="s">
        <v>47</v>
      </c>
      <c r="G184" s="151">
        <v>0</v>
      </c>
      <c r="H184" s="152">
        <f t="shared" si="10"/>
        <v>5000000</v>
      </c>
      <c r="I184" s="153" t="s">
        <v>41</v>
      </c>
      <c r="J184" s="150" t="s">
        <v>17</v>
      </c>
      <c r="K184" s="147">
        <v>500000</v>
      </c>
      <c r="L184" s="56" t="s">
        <v>703</v>
      </c>
      <c r="M184" s="94" t="s">
        <v>76</v>
      </c>
    </row>
    <row r="185" spans="1:13" s="33" customFormat="1" ht="35.25" hidden="1" customHeight="1" outlineLevel="2" thickBot="1" x14ac:dyDescent="0.25">
      <c r="A185" s="38">
        <v>462</v>
      </c>
      <c r="B185" s="22" t="s">
        <v>633</v>
      </c>
      <c r="C185" s="30" t="s">
        <v>30</v>
      </c>
      <c r="D185" s="22" t="s">
        <v>9</v>
      </c>
      <c r="E185" s="34">
        <v>300000</v>
      </c>
      <c r="F185" s="30" t="s">
        <v>47</v>
      </c>
      <c r="G185" s="34">
        <v>0</v>
      </c>
      <c r="H185" s="35">
        <f t="shared" si="10"/>
        <v>300000</v>
      </c>
      <c r="I185" s="23" t="s">
        <v>19</v>
      </c>
      <c r="J185" s="30" t="s">
        <v>40</v>
      </c>
      <c r="K185" s="32">
        <f t="shared" si="11"/>
        <v>300000</v>
      </c>
      <c r="L185" s="56"/>
      <c r="M185" s="55"/>
    </row>
    <row r="186" spans="1:13" s="33" customFormat="1" ht="38.25" customHeight="1" outlineLevel="2" thickBot="1" x14ac:dyDescent="0.25">
      <c r="A186" s="148">
        <v>463</v>
      </c>
      <c r="B186" s="149" t="s">
        <v>633</v>
      </c>
      <c r="C186" s="150" t="s">
        <v>41</v>
      </c>
      <c r="D186" s="149" t="s">
        <v>9</v>
      </c>
      <c r="E186" s="151">
        <v>8000000</v>
      </c>
      <c r="F186" s="150" t="s">
        <v>47</v>
      </c>
      <c r="G186" s="151">
        <v>0</v>
      </c>
      <c r="H186" s="152">
        <f t="shared" si="10"/>
        <v>8000000</v>
      </c>
      <c r="I186" s="153" t="s">
        <v>41</v>
      </c>
      <c r="J186" s="150" t="s">
        <v>17</v>
      </c>
      <c r="K186" s="154">
        <v>4000000</v>
      </c>
      <c r="L186" s="56" t="s">
        <v>703</v>
      </c>
      <c r="M186" s="94" t="s">
        <v>76</v>
      </c>
    </row>
    <row r="187" spans="1:13" s="33" customFormat="1" ht="35.25" customHeight="1" outlineLevel="2" thickBot="1" x14ac:dyDescent="0.25">
      <c r="A187" s="148">
        <v>464</v>
      </c>
      <c r="B187" s="149" t="s">
        <v>633</v>
      </c>
      <c r="C187" s="150" t="s">
        <v>41</v>
      </c>
      <c r="D187" s="149" t="s">
        <v>9</v>
      </c>
      <c r="E187" s="151">
        <v>4000000</v>
      </c>
      <c r="F187" s="150" t="s">
        <v>47</v>
      </c>
      <c r="G187" s="151">
        <v>0</v>
      </c>
      <c r="H187" s="152">
        <f t="shared" si="10"/>
        <v>4000000</v>
      </c>
      <c r="I187" s="153" t="s">
        <v>41</v>
      </c>
      <c r="J187" s="150" t="s">
        <v>17</v>
      </c>
      <c r="K187" s="154">
        <f t="shared" si="11"/>
        <v>4000000</v>
      </c>
      <c r="L187" s="56" t="s">
        <v>703</v>
      </c>
      <c r="M187" s="94" t="s">
        <v>38</v>
      </c>
    </row>
    <row r="188" spans="1:13" s="33" customFormat="1" ht="35.25" hidden="1" customHeight="1" outlineLevel="2" thickBot="1" x14ac:dyDescent="0.25">
      <c r="A188" s="38">
        <v>465</v>
      </c>
      <c r="B188" s="22" t="s">
        <v>633</v>
      </c>
      <c r="C188" s="30" t="s">
        <v>16</v>
      </c>
      <c r="D188" s="22" t="s">
        <v>9</v>
      </c>
      <c r="E188" s="34">
        <v>1000000</v>
      </c>
      <c r="F188" s="30" t="s">
        <v>47</v>
      </c>
      <c r="G188" s="34">
        <v>0</v>
      </c>
      <c r="H188" s="35">
        <f t="shared" si="10"/>
        <v>1000000</v>
      </c>
      <c r="I188" s="23" t="s">
        <v>41</v>
      </c>
      <c r="J188" s="30" t="s">
        <v>17</v>
      </c>
      <c r="K188" s="32">
        <f t="shared" si="11"/>
        <v>1000000</v>
      </c>
      <c r="L188" s="56"/>
      <c r="M188" s="55"/>
    </row>
    <row r="189" spans="1:13" s="33" customFormat="1" ht="28.5" customHeight="1" outlineLevel="2" thickBot="1" x14ac:dyDescent="0.25">
      <c r="A189" s="148">
        <v>466</v>
      </c>
      <c r="B189" s="149" t="s">
        <v>633</v>
      </c>
      <c r="C189" s="150" t="s">
        <v>21</v>
      </c>
      <c r="D189" s="149">
        <v>6292</v>
      </c>
      <c r="E189" s="151">
        <v>7350000</v>
      </c>
      <c r="F189" s="150" t="s">
        <v>47</v>
      </c>
      <c r="G189" s="151">
        <v>2792508</v>
      </c>
      <c r="H189" s="152">
        <f t="shared" si="10"/>
        <v>4557492</v>
      </c>
      <c r="I189" s="153" t="s">
        <v>21</v>
      </c>
      <c r="J189" s="150" t="s">
        <v>453</v>
      </c>
      <c r="K189" s="154">
        <f t="shared" si="11"/>
        <v>4557492</v>
      </c>
      <c r="L189" s="56" t="s">
        <v>703</v>
      </c>
      <c r="M189" s="94" t="s">
        <v>38</v>
      </c>
    </row>
    <row r="190" spans="1:13" s="33" customFormat="1" ht="27" hidden="1" customHeight="1" outlineLevel="2" thickBot="1" x14ac:dyDescent="0.25">
      <c r="A190" s="38">
        <v>467</v>
      </c>
      <c r="B190" s="22" t="s">
        <v>633</v>
      </c>
      <c r="C190" s="30" t="s">
        <v>83</v>
      </c>
      <c r="D190" s="22" t="s">
        <v>9</v>
      </c>
      <c r="E190" s="34">
        <v>500000</v>
      </c>
      <c r="F190" s="30" t="s">
        <v>47</v>
      </c>
      <c r="G190" s="34">
        <v>0</v>
      </c>
      <c r="H190" s="35">
        <f t="shared" si="10"/>
        <v>500000</v>
      </c>
      <c r="I190" s="23" t="s">
        <v>18</v>
      </c>
      <c r="J190" s="30" t="s">
        <v>381</v>
      </c>
      <c r="K190" s="32">
        <f t="shared" si="11"/>
        <v>500000</v>
      </c>
      <c r="L190" s="56"/>
      <c r="M190" s="55"/>
    </row>
    <row r="191" spans="1:13" s="33" customFormat="1" ht="31.5" customHeight="1" outlineLevel="2" thickBot="1" x14ac:dyDescent="0.25">
      <c r="A191" s="148">
        <v>468</v>
      </c>
      <c r="B191" s="149" t="s">
        <v>633</v>
      </c>
      <c r="C191" s="150" t="s">
        <v>39</v>
      </c>
      <c r="D191" s="149" t="s">
        <v>9</v>
      </c>
      <c r="E191" s="151">
        <v>35000</v>
      </c>
      <c r="F191" s="150" t="s">
        <v>47</v>
      </c>
      <c r="G191" s="151">
        <v>0</v>
      </c>
      <c r="H191" s="152">
        <f t="shared" si="10"/>
        <v>35000</v>
      </c>
      <c r="I191" s="153" t="s">
        <v>39</v>
      </c>
      <c r="J191" s="150" t="s">
        <v>648</v>
      </c>
      <c r="K191" s="154">
        <f t="shared" si="11"/>
        <v>35000</v>
      </c>
      <c r="L191" s="56" t="s">
        <v>703</v>
      </c>
      <c r="M191" s="94" t="s">
        <v>38</v>
      </c>
    </row>
    <row r="192" spans="1:13" s="33" customFormat="1" ht="24.75" outlineLevel="2" thickBot="1" x14ac:dyDescent="0.25">
      <c r="A192" s="148">
        <v>469</v>
      </c>
      <c r="B192" s="149" t="s">
        <v>633</v>
      </c>
      <c r="C192" s="150" t="s">
        <v>39</v>
      </c>
      <c r="D192" s="149" t="s">
        <v>9</v>
      </c>
      <c r="E192" s="151">
        <v>35000</v>
      </c>
      <c r="F192" s="150" t="s">
        <v>47</v>
      </c>
      <c r="G192" s="151">
        <v>0</v>
      </c>
      <c r="H192" s="152">
        <f t="shared" si="10"/>
        <v>35000</v>
      </c>
      <c r="I192" s="153" t="s">
        <v>39</v>
      </c>
      <c r="J192" s="150" t="s">
        <v>648</v>
      </c>
      <c r="K192" s="154">
        <f t="shared" si="11"/>
        <v>35000</v>
      </c>
      <c r="L192" s="56" t="s">
        <v>703</v>
      </c>
      <c r="M192" s="94" t="s">
        <v>38</v>
      </c>
    </row>
    <row r="193" spans="1:13" s="33" customFormat="1" ht="35.25" customHeight="1" outlineLevel="2" thickBot="1" x14ac:dyDescent="0.25">
      <c r="A193" s="148">
        <v>470</v>
      </c>
      <c r="B193" s="149" t="s">
        <v>633</v>
      </c>
      <c r="C193" s="150" t="s">
        <v>39</v>
      </c>
      <c r="D193" s="149" t="s">
        <v>9</v>
      </c>
      <c r="E193" s="151">
        <v>35000</v>
      </c>
      <c r="F193" s="150" t="s">
        <v>47</v>
      </c>
      <c r="G193" s="151">
        <v>0</v>
      </c>
      <c r="H193" s="152">
        <f t="shared" si="10"/>
        <v>35000</v>
      </c>
      <c r="I193" s="153" t="s">
        <v>39</v>
      </c>
      <c r="J193" s="150" t="s">
        <v>648</v>
      </c>
      <c r="K193" s="154">
        <f t="shared" si="11"/>
        <v>35000</v>
      </c>
      <c r="L193" s="56" t="s">
        <v>703</v>
      </c>
      <c r="M193" s="94" t="s">
        <v>38</v>
      </c>
    </row>
    <row r="194" spans="1:13" s="33" customFormat="1" ht="31.5" customHeight="1" outlineLevel="2" thickBot="1" x14ac:dyDescent="0.25">
      <c r="A194" s="148">
        <v>471</v>
      </c>
      <c r="B194" s="149" t="s">
        <v>633</v>
      </c>
      <c r="C194" s="150" t="s">
        <v>39</v>
      </c>
      <c r="D194" s="149" t="s">
        <v>9</v>
      </c>
      <c r="E194" s="151">
        <v>35000</v>
      </c>
      <c r="F194" s="150" t="s">
        <v>47</v>
      </c>
      <c r="G194" s="151">
        <v>0</v>
      </c>
      <c r="H194" s="152">
        <f t="shared" si="10"/>
        <v>35000</v>
      </c>
      <c r="I194" s="153" t="s">
        <v>39</v>
      </c>
      <c r="J194" s="150" t="s">
        <v>648</v>
      </c>
      <c r="K194" s="154">
        <f t="shared" si="11"/>
        <v>35000</v>
      </c>
      <c r="L194" s="56" t="s">
        <v>703</v>
      </c>
      <c r="M194" s="94" t="s">
        <v>38</v>
      </c>
    </row>
    <row r="195" spans="1:13" s="33" customFormat="1" ht="31.5" customHeight="1" outlineLevel="2" thickBot="1" x14ac:dyDescent="0.25">
      <c r="A195" s="148">
        <v>472</v>
      </c>
      <c r="B195" s="149" t="s">
        <v>633</v>
      </c>
      <c r="C195" s="150" t="s">
        <v>39</v>
      </c>
      <c r="D195" s="149" t="s">
        <v>9</v>
      </c>
      <c r="E195" s="151">
        <v>35000</v>
      </c>
      <c r="F195" s="150" t="s">
        <v>47</v>
      </c>
      <c r="G195" s="151">
        <v>0</v>
      </c>
      <c r="H195" s="152">
        <f t="shared" si="10"/>
        <v>35000</v>
      </c>
      <c r="I195" s="153" t="s">
        <v>39</v>
      </c>
      <c r="J195" s="150" t="s">
        <v>648</v>
      </c>
      <c r="K195" s="154">
        <f t="shared" si="11"/>
        <v>35000</v>
      </c>
      <c r="L195" s="56" t="s">
        <v>703</v>
      </c>
      <c r="M195" s="94" t="s">
        <v>38</v>
      </c>
    </row>
    <row r="196" spans="1:13" s="33" customFormat="1" ht="31.5" customHeight="1" outlineLevel="2" thickBot="1" x14ac:dyDescent="0.25">
      <c r="A196" s="148">
        <v>473</v>
      </c>
      <c r="B196" s="149" t="s">
        <v>633</v>
      </c>
      <c r="C196" s="150" t="s">
        <v>39</v>
      </c>
      <c r="D196" s="149" t="s">
        <v>9</v>
      </c>
      <c r="E196" s="151">
        <v>35000</v>
      </c>
      <c r="F196" s="150" t="s">
        <v>47</v>
      </c>
      <c r="G196" s="151">
        <v>0</v>
      </c>
      <c r="H196" s="152">
        <f t="shared" si="10"/>
        <v>35000</v>
      </c>
      <c r="I196" s="153" t="s">
        <v>39</v>
      </c>
      <c r="J196" s="150" t="s">
        <v>648</v>
      </c>
      <c r="K196" s="154">
        <f t="shared" si="11"/>
        <v>35000</v>
      </c>
      <c r="L196" s="56" t="s">
        <v>703</v>
      </c>
      <c r="M196" s="94" t="s">
        <v>38</v>
      </c>
    </row>
    <row r="197" spans="1:13" s="33" customFormat="1" ht="31.5" customHeight="1" outlineLevel="2" thickBot="1" x14ac:dyDescent="0.25">
      <c r="A197" s="148">
        <v>474</v>
      </c>
      <c r="B197" s="149" t="s">
        <v>633</v>
      </c>
      <c r="C197" s="150" t="s">
        <v>27</v>
      </c>
      <c r="D197" s="149">
        <v>5187</v>
      </c>
      <c r="E197" s="151">
        <v>5000000</v>
      </c>
      <c r="F197" s="150" t="s">
        <v>47</v>
      </c>
      <c r="G197" s="151">
        <v>50000</v>
      </c>
      <c r="H197" s="152">
        <f t="shared" si="10"/>
        <v>4950000</v>
      </c>
      <c r="I197" s="153" t="s">
        <v>41</v>
      </c>
      <c r="J197" s="150" t="s">
        <v>17</v>
      </c>
      <c r="K197" s="154">
        <v>450000</v>
      </c>
      <c r="L197" s="56" t="s">
        <v>703</v>
      </c>
      <c r="M197" s="94" t="s">
        <v>76</v>
      </c>
    </row>
    <row r="198" spans="1:13" s="33" customFormat="1" ht="31.5" customHeight="1" outlineLevel="2" thickBot="1" x14ac:dyDescent="0.25">
      <c r="A198" s="148">
        <v>475</v>
      </c>
      <c r="B198" s="149" t="s">
        <v>633</v>
      </c>
      <c r="C198" s="150" t="s">
        <v>27</v>
      </c>
      <c r="D198" s="149" t="s">
        <v>9</v>
      </c>
      <c r="E198" s="151">
        <v>16000000</v>
      </c>
      <c r="F198" s="150" t="s">
        <v>47</v>
      </c>
      <c r="G198" s="151">
        <v>0</v>
      </c>
      <c r="H198" s="152">
        <f t="shared" si="10"/>
        <v>16000000</v>
      </c>
      <c r="I198" s="153" t="s">
        <v>41</v>
      </c>
      <c r="J198" s="150" t="s">
        <v>17</v>
      </c>
      <c r="K198" s="154">
        <v>500000</v>
      </c>
      <c r="L198" s="56" t="s">
        <v>703</v>
      </c>
      <c r="M198" s="94" t="s">
        <v>76</v>
      </c>
    </row>
    <row r="199" spans="1:13" s="33" customFormat="1" ht="31.5" customHeight="1" outlineLevel="2" thickBot="1" x14ac:dyDescent="0.25">
      <c r="A199" s="148">
        <v>476</v>
      </c>
      <c r="B199" s="149" t="s">
        <v>633</v>
      </c>
      <c r="C199" s="150" t="s">
        <v>27</v>
      </c>
      <c r="D199" s="149" t="s">
        <v>9</v>
      </c>
      <c r="E199" s="151">
        <v>37000000</v>
      </c>
      <c r="F199" s="150" t="s">
        <v>47</v>
      </c>
      <c r="G199" s="151">
        <v>0</v>
      </c>
      <c r="H199" s="152">
        <f t="shared" si="10"/>
        <v>37000000</v>
      </c>
      <c r="I199" s="153" t="s">
        <v>41</v>
      </c>
      <c r="J199" s="150" t="s">
        <v>17</v>
      </c>
      <c r="K199" s="154" t="s">
        <v>704</v>
      </c>
      <c r="L199" s="56" t="s">
        <v>703</v>
      </c>
      <c r="M199" s="94" t="s">
        <v>76</v>
      </c>
    </row>
    <row r="200" spans="1:13" s="33" customFormat="1" ht="31.5" hidden="1" customHeight="1" outlineLevel="1" thickBot="1" x14ac:dyDescent="0.25">
      <c r="A200" s="38"/>
      <c r="B200" s="88" t="s">
        <v>690</v>
      </c>
      <c r="C200" s="30"/>
      <c r="D200" s="22"/>
      <c r="E200" s="34"/>
      <c r="F200" s="30"/>
      <c r="G200" s="34"/>
      <c r="H200" s="35">
        <f>SUBTOTAL(9,H183:H199)</f>
        <v>80717492</v>
      </c>
      <c r="I200" s="23"/>
      <c r="J200" s="30"/>
      <c r="K200" s="32"/>
      <c r="L200" s="56"/>
      <c r="M200" s="55"/>
    </row>
    <row r="201" spans="1:13" s="33" customFormat="1" ht="31.5" customHeight="1" outlineLevel="2" thickBot="1" x14ac:dyDescent="0.25">
      <c r="A201" s="156">
        <v>1</v>
      </c>
      <c r="B201" s="149" t="s">
        <v>78</v>
      </c>
      <c r="C201" s="150" t="s">
        <v>21</v>
      </c>
      <c r="D201" s="149" t="s">
        <v>9</v>
      </c>
      <c r="E201" s="151">
        <v>937000</v>
      </c>
      <c r="F201" s="150" t="s">
        <v>47</v>
      </c>
      <c r="G201" s="151">
        <v>0</v>
      </c>
      <c r="H201" s="152">
        <f t="shared" ref="H201:H217" si="12">E201-G201</f>
        <v>937000</v>
      </c>
      <c r="I201" s="153" t="s">
        <v>79</v>
      </c>
      <c r="J201" s="149">
        <v>956</v>
      </c>
      <c r="K201" s="154">
        <f t="shared" ref="K201:K217" si="13">H201</f>
        <v>937000</v>
      </c>
      <c r="L201" s="56" t="s">
        <v>703</v>
      </c>
      <c r="M201" s="94" t="s">
        <v>38</v>
      </c>
    </row>
    <row r="202" spans="1:13" s="33" customFormat="1" ht="31.5" hidden="1" customHeight="1" outlineLevel="2" thickBot="1" x14ac:dyDescent="0.25">
      <c r="A202" s="15">
        <v>2</v>
      </c>
      <c r="B202" s="22" t="s">
        <v>78</v>
      </c>
      <c r="C202" s="30" t="s">
        <v>39</v>
      </c>
      <c r="D202" s="22" t="s">
        <v>9</v>
      </c>
      <c r="E202" s="34">
        <v>1110000</v>
      </c>
      <c r="F202" s="30" t="s">
        <v>47</v>
      </c>
      <c r="G202" s="34">
        <v>0</v>
      </c>
      <c r="H202" s="35">
        <f t="shared" si="12"/>
        <v>1110000</v>
      </c>
      <c r="I202" s="23" t="s">
        <v>79</v>
      </c>
      <c r="J202" s="22">
        <v>956</v>
      </c>
      <c r="K202" s="32">
        <f t="shared" si="13"/>
        <v>1110000</v>
      </c>
      <c r="L202" s="56"/>
      <c r="M202" s="55"/>
    </row>
    <row r="203" spans="1:13" s="33" customFormat="1" ht="31.5" hidden="1" customHeight="1" outlineLevel="2" thickBot="1" x14ac:dyDescent="0.25">
      <c r="A203" s="15">
        <v>7</v>
      </c>
      <c r="B203" s="22" t="s">
        <v>78</v>
      </c>
      <c r="C203" s="30" t="s">
        <v>18</v>
      </c>
      <c r="D203" s="22" t="s">
        <v>9</v>
      </c>
      <c r="E203" s="34">
        <v>850000</v>
      </c>
      <c r="F203" s="30" t="s">
        <v>47</v>
      </c>
      <c r="G203" s="34">
        <v>0</v>
      </c>
      <c r="H203" s="35">
        <f t="shared" si="12"/>
        <v>850000</v>
      </c>
      <c r="I203" s="23" t="s">
        <v>18</v>
      </c>
      <c r="J203" s="22">
        <v>4478</v>
      </c>
      <c r="K203" s="32">
        <f t="shared" si="13"/>
        <v>850000</v>
      </c>
      <c r="L203" s="56"/>
      <c r="M203" s="55"/>
    </row>
    <row r="204" spans="1:13" s="33" customFormat="1" ht="31.5" hidden="1" customHeight="1" outlineLevel="2" thickBot="1" x14ac:dyDescent="0.25">
      <c r="A204" s="15">
        <v>8</v>
      </c>
      <c r="B204" s="22" t="s">
        <v>78</v>
      </c>
      <c r="C204" s="30" t="s">
        <v>21</v>
      </c>
      <c r="D204" s="22" t="s">
        <v>9</v>
      </c>
      <c r="E204" s="34">
        <v>950000</v>
      </c>
      <c r="F204" s="30" t="s">
        <v>47</v>
      </c>
      <c r="G204" s="34">
        <v>0</v>
      </c>
      <c r="H204" s="35">
        <f t="shared" si="12"/>
        <v>950000</v>
      </c>
      <c r="I204" s="23" t="s">
        <v>21</v>
      </c>
      <c r="J204" s="22">
        <v>4066</v>
      </c>
      <c r="K204" s="32">
        <f t="shared" si="13"/>
        <v>950000</v>
      </c>
      <c r="L204" s="56"/>
      <c r="M204" s="55"/>
    </row>
    <row r="205" spans="1:13" s="33" customFormat="1" ht="24.75" customHeight="1" outlineLevel="2" thickBot="1" x14ac:dyDescent="0.25">
      <c r="A205" s="158">
        <v>9</v>
      </c>
      <c r="B205" s="142" t="s">
        <v>78</v>
      </c>
      <c r="C205" s="143" t="s">
        <v>41</v>
      </c>
      <c r="D205" s="142" t="s">
        <v>9</v>
      </c>
      <c r="E205" s="144">
        <v>3000000</v>
      </c>
      <c r="F205" s="143" t="s">
        <v>47</v>
      </c>
      <c r="G205" s="144">
        <v>0</v>
      </c>
      <c r="H205" s="145">
        <f t="shared" si="12"/>
        <v>3000000</v>
      </c>
      <c r="I205" s="146" t="s">
        <v>41</v>
      </c>
      <c r="J205" s="142">
        <v>5072</v>
      </c>
      <c r="K205" s="147">
        <f t="shared" si="13"/>
        <v>3000000</v>
      </c>
      <c r="L205" s="56" t="s">
        <v>703</v>
      </c>
      <c r="M205" s="94" t="s">
        <v>38</v>
      </c>
    </row>
    <row r="206" spans="1:13" s="33" customFormat="1" ht="31.5" hidden="1" customHeight="1" outlineLevel="2" thickBot="1" x14ac:dyDescent="0.25">
      <c r="A206" s="15">
        <v>10</v>
      </c>
      <c r="B206" s="22" t="s">
        <v>78</v>
      </c>
      <c r="C206" s="30" t="s">
        <v>39</v>
      </c>
      <c r="D206" s="22" t="s">
        <v>9</v>
      </c>
      <c r="E206" s="34">
        <v>200000</v>
      </c>
      <c r="F206" s="30" t="s">
        <v>47</v>
      </c>
      <c r="G206" s="34">
        <v>0</v>
      </c>
      <c r="H206" s="35">
        <f t="shared" si="12"/>
        <v>200000</v>
      </c>
      <c r="I206" s="23" t="s">
        <v>39</v>
      </c>
      <c r="J206" s="22">
        <v>6053</v>
      </c>
      <c r="K206" s="32">
        <f t="shared" si="13"/>
        <v>200000</v>
      </c>
      <c r="L206" s="56"/>
      <c r="M206" s="55"/>
    </row>
    <row r="207" spans="1:13" s="33" customFormat="1" ht="27" hidden="1" customHeight="1" outlineLevel="2" thickBot="1" x14ac:dyDescent="0.25">
      <c r="A207" s="15">
        <v>11</v>
      </c>
      <c r="B207" s="22" t="s">
        <v>78</v>
      </c>
      <c r="C207" s="30" t="s">
        <v>20</v>
      </c>
      <c r="D207" s="22" t="s">
        <v>9</v>
      </c>
      <c r="E207" s="34">
        <v>1000000</v>
      </c>
      <c r="F207" s="30" t="s">
        <v>47</v>
      </c>
      <c r="G207" s="34">
        <v>0</v>
      </c>
      <c r="H207" s="35">
        <f t="shared" si="12"/>
        <v>1000000</v>
      </c>
      <c r="I207" s="23" t="s">
        <v>79</v>
      </c>
      <c r="J207" s="22">
        <v>956</v>
      </c>
      <c r="K207" s="32">
        <f t="shared" si="13"/>
        <v>1000000</v>
      </c>
      <c r="L207" s="56"/>
      <c r="M207" s="55"/>
    </row>
    <row r="208" spans="1:13" s="33" customFormat="1" ht="26.25" hidden="1" customHeight="1" outlineLevel="2" thickBot="1" x14ac:dyDescent="0.25">
      <c r="A208" s="15">
        <v>12</v>
      </c>
      <c r="B208" s="22" t="s">
        <v>78</v>
      </c>
      <c r="C208" s="30" t="s">
        <v>21</v>
      </c>
      <c r="D208" s="22" t="s">
        <v>9</v>
      </c>
      <c r="E208" s="34">
        <v>950000</v>
      </c>
      <c r="F208" s="30" t="s">
        <v>47</v>
      </c>
      <c r="G208" s="34">
        <v>0</v>
      </c>
      <c r="H208" s="35">
        <f t="shared" si="12"/>
        <v>950000</v>
      </c>
      <c r="I208" s="23" t="s">
        <v>21</v>
      </c>
      <c r="J208" s="22">
        <v>5525</v>
      </c>
      <c r="K208" s="32">
        <f t="shared" si="13"/>
        <v>950000</v>
      </c>
      <c r="L208" s="56"/>
      <c r="M208" s="55"/>
    </row>
    <row r="209" spans="1:13" s="33" customFormat="1" ht="31.5" hidden="1" customHeight="1" outlineLevel="2" thickBot="1" x14ac:dyDescent="0.25">
      <c r="A209" s="15">
        <v>13</v>
      </c>
      <c r="B209" s="22" t="s">
        <v>78</v>
      </c>
      <c r="C209" s="30" t="s">
        <v>16</v>
      </c>
      <c r="D209" s="22" t="s">
        <v>9</v>
      </c>
      <c r="E209" s="34">
        <v>3000000</v>
      </c>
      <c r="F209" s="30" t="s">
        <v>47</v>
      </c>
      <c r="G209" s="34">
        <v>0</v>
      </c>
      <c r="H209" s="35">
        <f t="shared" si="12"/>
        <v>3000000</v>
      </c>
      <c r="I209" s="23" t="s">
        <v>30</v>
      </c>
      <c r="J209" s="22">
        <v>5542</v>
      </c>
      <c r="K209" s="32">
        <f t="shared" si="13"/>
        <v>3000000</v>
      </c>
      <c r="L209" s="56"/>
      <c r="M209" s="55"/>
    </row>
    <row r="210" spans="1:13" s="33" customFormat="1" ht="24.75" hidden="1" customHeight="1" outlineLevel="2" thickBot="1" x14ac:dyDescent="0.25">
      <c r="A210" s="15">
        <v>14</v>
      </c>
      <c r="B210" s="22" t="s">
        <v>78</v>
      </c>
      <c r="C210" s="30" t="s">
        <v>21</v>
      </c>
      <c r="D210" s="22" t="s">
        <v>9</v>
      </c>
      <c r="E210" s="34">
        <v>3759360</v>
      </c>
      <c r="F210" s="30" t="s">
        <v>47</v>
      </c>
      <c r="G210" s="34">
        <v>0</v>
      </c>
      <c r="H210" s="35">
        <f t="shared" si="12"/>
        <v>3759360</v>
      </c>
      <c r="I210" s="23" t="s">
        <v>79</v>
      </c>
      <c r="J210" s="22">
        <v>956</v>
      </c>
      <c r="K210" s="32">
        <f t="shared" si="13"/>
        <v>3759360</v>
      </c>
      <c r="L210" s="56"/>
      <c r="M210" s="55"/>
    </row>
    <row r="211" spans="1:13" s="33" customFormat="1" ht="24.75" hidden="1" customHeight="1" outlineLevel="2" thickBot="1" x14ac:dyDescent="0.25">
      <c r="A211" s="15">
        <v>15</v>
      </c>
      <c r="B211" s="22" t="s">
        <v>78</v>
      </c>
      <c r="C211" s="30" t="s">
        <v>12</v>
      </c>
      <c r="D211" s="22">
        <v>5112</v>
      </c>
      <c r="E211" s="34">
        <v>7906080</v>
      </c>
      <c r="F211" s="30" t="s">
        <v>47</v>
      </c>
      <c r="G211" s="34">
        <v>6006080</v>
      </c>
      <c r="H211" s="35">
        <f t="shared" si="12"/>
        <v>1900000</v>
      </c>
      <c r="I211" s="23" t="s">
        <v>30</v>
      </c>
      <c r="J211" s="22">
        <v>5542</v>
      </c>
      <c r="K211" s="32">
        <f t="shared" si="13"/>
        <v>1900000</v>
      </c>
      <c r="L211" s="56"/>
      <c r="M211" s="55"/>
    </row>
    <row r="212" spans="1:13" s="33" customFormat="1" ht="24.75" hidden="1" customHeight="1" outlineLevel="2" thickBot="1" x14ac:dyDescent="0.25">
      <c r="A212" s="15">
        <v>16</v>
      </c>
      <c r="B212" s="22" t="s">
        <v>78</v>
      </c>
      <c r="C212" s="30" t="s">
        <v>12</v>
      </c>
      <c r="D212" s="22">
        <v>5071</v>
      </c>
      <c r="E212" s="34">
        <v>2958427</v>
      </c>
      <c r="F212" s="30" t="s">
        <v>47</v>
      </c>
      <c r="G212" s="34">
        <v>1058427</v>
      </c>
      <c r="H212" s="35">
        <f t="shared" si="12"/>
        <v>1900000</v>
      </c>
      <c r="I212" s="23" t="s">
        <v>30</v>
      </c>
      <c r="J212" s="22">
        <v>5542</v>
      </c>
      <c r="K212" s="32">
        <f t="shared" si="13"/>
        <v>1900000</v>
      </c>
      <c r="L212" s="56"/>
      <c r="M212" s="55"/>
    </row>
    <row r="213" spans="1:13" s="33" customFormat="1" ht="34.5" customHeight="1" outlineLevel="2" thickBot="1" x14ac:dyDescent="0.25">
      <c r="A213" s="156">
        <v>17</v>
      </c>
      <c r="B213" s="149" t="s">
        <v>78</v>
      </c>
      <c r="C213" s="150" t="s">
        <v>12</v>
      </c>
      <c r="D213" s="149">
        <v>5020</v>
      </c>
      <c r="E213" s="151">
        <v>345000</v>
      </c>
      <c r="F213" s="150" t="s">
        <v>47</v>
      </c>
      <c r="G213" s="151">
        <v>300000</v>
      </c>
      <c r="H213" s="152">
        <f t="shared" si="12"/>
        <v>45000</v>
      </c>
      <c r="I213" s="153" t="s">
        <v>79</v>
      </c>
      <c r="J213" s="149">
        <v>956</v>
      </c>
      <c r="K213" s="154">
        <f t="shared" si="13"/>
        <v>45000</v>
      </c>
      <c r="L213" s="56" t="s">
        <v>703</v>
      </c>
      <c r="M213" s="94" t="s">
        <v>38</v>
      </c>
    </row>
    <row r="214" spans="1:13" s="33" customFormat="1" ht="24.75" customHeight="1" outlineLevel="2" thickBot="1" x14ac:dyDescent="0.25">
      <c r="A214" s="156">
        <v>18</v>
      </c>
      <c r="B214" s="149" t="s">
        <v>78</v>
      </c>
      <c r="C214" s="150" t="s">
        <v>12</v>
      </c>
      <c r="D214" s="149">
        <v>6192</v>
      </c>
      <c r="E214" s="151">
        <v>34500</v>
      </c>
      <c r="F214" s="150" t="s">
        <v>47</v>
      </c>
      <c r="G214" s="151">
        <v>30000</v>
      </c>
      <c r="H214" s="152">
        <f t="shared" si="12"/>
        <v>4500</v>
      </c>
      <c r="I214" s="153" t="s">
        <v>79</v>
      </c>
      <c r="J214" s="149">
        <v>956</v>
      </c>
      <c r="K214" s="154">
        <v>4500</v>
      </c>
      <c r="L214" s="56" t="s">
        <v>703</v>
      </c>
      <c r="M214" s="94" t="s">
        <v>38</v>
      </c>
    </row>
    <row r="215" spans="1:13" s="33" customFormat="1" ht="24.75" hidden="1" customHeight="1" outlineLevel="2" thickBot="1" x14ac:dyDescent="0.25">
      <c r="A215" s="15">
        <v>55</v>
      </c>
      <c r="B215" s="22" t="s">
        <v>78</v>
      </c>
      <c r="C215" s="30" t="s">
        <v>29</v>
      </c>
      <c r="D215" s="22" t="s">
        <v>9</v>
      </c>
      <c r="E215" s="34">
        <v>400000</v>
      </c>
      <c r="F215" s="30" t="s">
        <v>47</v>
      </c>
      <c r="G215" s="34">
        <v>0</v>
      </c>
      <c r="H215" s="35">
        <f t="shared" si="12"/>
        <v>400000</v>
      </c>
      <c r="I215" s="23" t="s">
        <v>20</v>
      </c>
      <c r="J215" s="22">
        <v>6332</v>
      </c>
      <c r="K215" s="32">
        <f t="shared" si="13"/>
        <v>400000</v>
      </c>
      <c r="L215" s="56"/>
      <c r="M215" s="55"/>
    </row>
    <row r="216" spans="1:13" s="33" customFormat="1" ht="24.75" customHeight="1" outlineLevel="2" thickBot="1" x14ac:dyDescent="0.25">
      <c r="A216" s="158">
        <v>57</v>
      </c>
      <c r="B216" s="142" t="s">
        <v>78</v>
      </c>
      <c r="C216" s="143" t="s">
        <v>20</v>
      </c>
      <c r="D216" s="142" t="s">
        <v>9</v>
      </c>
      <c r="E216" s="144">
        <v>270000</v>
      </c>
      <c r="F216" s="143" t="s">
        <v>47</v>
      </c>
      <c r="G216" s="144">
        <v>0</v>
      </c>
      <c r="H216" s="145">
        <f t="shared" si="12"/>
        <v>270000</v>
      </c>
      <c r="I216" s="146" t="s">
        <v>41</v>
      </c>
      <c r="J216" s="142">
        <v>5072</v>
      </c>
      <c r="K216" s="147">
        <f t="shared" si="13"/>
        <v>270000</v>
      </c>
      <c r="L216" s="56" t="s">
        <v>703</v>
      </c>
      <c r="M216" s="94" t="s">
        <v>38</v>
      </c>
    </row>
    <row r="217" spans="1:13" s="33" customFormat="1" ht="24.75" hidden="1" customHeight="1" outlineLevel="2" thickBot="1" x14ac:dyDescent="0.25">
      <c r="A217" s="15">
        <v>381</v>
      </c>
      <c r="B217" s="22" t="s">
        <v>78</v>
      </c>
      <c r="C217" s="30" t="s">
        <v>19</v>
      </c>
      <c r="D217" s="22" t="s">
        <v>9</v>
      </c>
      <c r="E217" s="34">
        <v>500000</v>
      </c>
      <c r="F217" s="30" t="s">
        <v>47</v>
      </c>
      <c r="G217" s="34">
        <v>0</v>
      </c>
      <c r="H217" s="35">
        <f t="shared" si="12"/>
        <v>500000</v>
      </c>
      <c r="I217" s="23" t="s">
        <v>19</v>
      </c>
      <c r="J217" s="22">
        <v>6067</v>
      </c>
      <c r="K217" s="32">
        <f t="shared" si="13"/>
        <v>500000</v>
      </c>
      <c r="L217" s="56"/>
      <c r="M217" s="55"/>
    </row>
    <row r="218" spans="1:13" s="33" customFormat="1" ht="24.75" hidden="1" customHeight="1" outlineLevel="1" thickBot="1" x14ac:dyDescent="0.25">
      <c r="A218" s="15"/>
      <c r="B218" s="88" t="s">
        <v>691</v>
      </c>
      <c r="C218" s="30"/>
      <c r="D218" s="22"/>
      <c r="E218" s="34"/>
      <c r="F218" s="30"/>
      <c r="G218" s="34"/>
      <c r="H218" s="35">
        <f>SUBTOTAL(9,H201:H217)</f>
        <v>4256500</v>
      </c>
      <c r="I218" s="23"/>
      <c r="J218" s="22"/>
      <c r="K218" s="32"/>
      <c r="L218" s="56"/>
      <c r="M218" s="55"/>
    </row>
    <row r="219" spans="1:13" s="33" customFormat="1" ht="24.75" hidden="1" customHeight="1" outlineLevel="2" thickBot="1" x14ac:dyDescent="0.25">
      <c r="A219" s="15">
        <v>105</v>
      </c>
      <c r="B219" s="22" t="s">
        <v>171</v>
      </c>
      <c r="C219" s="30" t="s">
        <v>21</v>
      </c>
      <c r="D219" s="22" t="s">
        <v>9</v>
      </c>
      <c r="E219" s="34">
        <v>15000000</v>
      </c>
      <c r="F219" s="30" t="s">
        <v>47</v>
      </c>
      <c r="G219" s="34">
        <v>0</v>
      </c>
      <c r="H219" s="35">
        <f t="shared" ref="H219:H227" si="14">E219-G219</f>
        <v>15000000</v>
      </c>
      <c r="I219" s="23" t="s">
        <v>41</v>
      </c>
      <c r="J219" s="22">
        <v>5525</v>
      </c>
      <c r="K219" s="32">
        <f t="shared" ref="K219:K227" si="15">H219</f>
        <v>15000000</v>
      </c>
      <c r="L219" s="56"/>
      <c r="M219" s="55"/>
    </row>
    <row r="220" spans="1:13" s="33" customFormat="1" ht="39" hidden="1" customHeight="1" outlineLevel="2" thickBot="1" x14ac:dyDescent="0.25">
      <c r="A220" s="15">
        <v>106</v>
      </c>
      <c r="B220" s="22" t="s">
        <v>171</v>
      </c>
      <c r="C220" s="30" t="s">
        <v>21</v>
      </c>
      <c r="D220" s="22" t="s">
        <v>9</v>
      </c>
      <c r="E220" s="34">
        <v>30000000</v>
      </c>
      <c r="F220" s="30" t="s">
        <v>47</v>
      </c>
      <c r="G220" s="34">
        <v>0</v>
      </c>
      <c r="H220" s="35">
        <f t="shared" si="14"/>
        <v>30000000</v>
      </c>
      <c r="I220" s="23" t="s">
        <v>79</v>
      </c>
      <c r="J220" s="22">
        <v>956</v>
      </c>
      <c r="K220" s="32">
        <f t="shared" si="15"/>
        <v>30000000</v>
      </c>
      <c r="L220" s="56"/>
      <c r="M220" s="55"/>
    </row>
    <row r="221" spans="1:13" s="33" customFormat="1" ht="28.5" hidden="1" customHeight="1" outlineLevel="2" thickBot="1" x14ac:dyDescent="0.25">
      <c r="A221" s="15">
        <v>107</v>
      </c>
      <c r="B221" s="22" t="s">
        <v>171</v>
      </c>
      <c r="C221" s="30" t="s">
        <v>21</v>
      </c>
      <c r="D221" s="22" t="s">
        <v>9</v>
      </c>
      <c r="E221" s="34">
        <v>10000000</v>
      </c>
      <c r="F221" s="30" t="s">
        <v>47</v>
      </c>
      <c r="G221" s="34">
        <v>0</v>
      </c>
      <c r="H221" s="35">
        <f t="shared" si="14"/>
        <v>10000000</v>
      </c>
      <c r="I221" s="23" t="s">
        <v>19</v>
      </c>
      <c r="J221" s="22">
        <v>6067</v>
      </c>
      <c r="K221" s="32">
        <f t="shared" si="15"/>
        <v>10000000</v>
      </c>
      <c r="L221" s="56"/>
      <c r="M221" s="55"/>
    </row>
    <row r="222" spans="1:13" ht="27.95" customHeight="1" outlineLevel="2" thickBot="1" x14ac:dyDescent="0.25">
      <c r="A222" s="156">
        <v>108</v>
      </c>
      <c r="B222" s="149" t="s">
        <v>171</v>
      </c>
      <c r="C222" s="150" t="s">
        <v>18</v>
      </c>
      <c r="D222" s="149" t="s">
        <v>9</v>
      </c>
      <c r="E222" s="151">
        <v>70000</v>
      </c>
      <c r="F222" s="150" t="s">
        <v>47</v>
      </c>
      <c r="G222" s="151">
        <v>0</v>
      </c>
      <c r="H222" s="152">
        <f t="shared" si="14"/>
        <v>70000</v>
      </c>
      <c r="I222" s="153" t="s">
        <v>23</v>
      </c>
      <c r="J222" s="149">
        <v>6250</v>
      </c>
      <c r="K222" s="154">
        <f t="shared" si="15"/>
        <v>70000</v>
      </c>
      <c r="L222" s="56" t="s">
        <v>703</v>
      </c>
      <c r="M222" s="94" t="s">
        <v>38</v>
      </c>
    </row>
    <row r="223" spans="1:13" ht="12.75" hidden="1" outlineLevel="2" thickBot="1" x14ac:dyDescent="0.25">
      <c r="A223" s="95">
        <v>439</v>
      </c>
      <c r="B223" s="22" t="s">
        <v>171</v>
      </c>
      <c r="C223" s="89" t="s">
        <v>18</v>
      </c>
      <c r="D223" s="88">
        <v>3334</v>
      </c>
      <c r="E223" s="90">
        <v>2820000</v>
      </c>
      <c r="F223" s="89" t="s">
        <v>47</v>
      </c>
      <c r="G223" s="90">
        <v>820000</v>
      </c>
      <c r="H223" s="91">
        <f t="shared" si="14"/>
        <v>2000000</v>
      </c>
      <c r="I223" s="92" t="s">
        <v>41</v>
      </c>
      <c r="J223" s="89" t="s">
        <v>15</v>
      </c>
      <c r="K223" s="93">
        <f t="shared" si="15"/>
        <v>2000000</v>
      </c>
      <c r="L223" s="56"/>
      <c r="M223" s="94"/>
    </row>
    <row r="224" spans="1:13" ht="22.5" hidden="1" customHeight="1" outlineLevel="2" thickBot="1" x14ac:dyDescent="0.25">
      <c r="A224" s="95">
        <v>440</v>
      </c>
      <c r="B224" s="22" t="s">
        <v>171</v>
      </c>
      <c r="C224" s="89" t="s">
        <v>21</v>
      </c>
      <c r="D224" s="88" t="s">
        <v>9</v>
      </c>
      <c r="E224" s="90">
        <v>5000000</v>
      </c>
      <c r="F224" s="89" t="s">
        <v>47</v>
      </c>
      <c r="G224" s="90">
        <v>0</v>
      </c>
      <c r="H224" s="91">
        <f t="shared" si="14"/>
        <v>5000000</v>
      </c>
      <c r="I224" s="92" t="s">
        <v>41</v>
      </c>
      <c r="J224" s="89" t="s">
        <v>15</v>
      </c>
      <c r="K224" s="93">
        <f t="shared" si="15"/>
        <v>5000000</v>
      </c>
      <c r="L224" s="56"/>
      <c r="M224" s="94"/>
    </row>
    <row r="225" spans="1:13" ht="12.75" hidden="1" outlineLevel="2" thickBot="1" x14ac:dyDescent="0.25">
      <c r="A225" s="38">
        <v>441</v>
      </c>
      <c r="B225" s="22" t="s">
        <v>171</v>
      </c>
      <c r="C225" s="30" t="s">
        <v>18</v>
      </c>
      <c r="D225" s="22" t="s">
        <v>9</v>
      </c>
      <c r="E225" s="34">
        <v>50000000</v>
      </c>
      <c r="F225" s="30" t="s">
        <v>47</v>
      </c>
      <c r="G225" s="34">
        <v>0</v>
      </c>
      <c r="H225" s="35">
        <f t="shared" si="14"/>
        <v>50000000</v>
      </c>
      <c r="I225" s="23" t="s">
        <v>79</v>
      </c>
      <c r="J225" s="30" t="s">
        <v>268</v>
      </c>
      <c r="K225" s="32">
        <f t="shared" si="15"/>
        <v>50000000</v>
      </c>
      <c r="L225" s="56"/>
      <c r="M225" s="55"/>
    </row>
    <row r="226" spans="1:13" ht="24.75" hidden="1" customHeight="1" outlineLevel="2" thickBot="1" x14ac:dyDescent="0.25">
      <c r="A226" s="38">
        <v>442</v>
      </c>
      <c r="B226" s="22" t="s">
        <v>171</v>
      </c>
      <c r="C226" s="30" t="s">
        <v>21</v>
      </c>
      <c r="D226" s="22" t="s">
        <v>9</v>
      </c>
      <c r="E226" s="34">
        <v>5000000</v>
      </c>
      <c r="F226" s="30" t="s">
        <v>47</v>
      </c>
      <c r="G226" s="34">
        <v>0</v>
      </c>
      <c r="H226" s="35">
        <f t="shared" si="14"/>
        <v>5000000</v>
      </c>
      <c r="I226" s="23" t="s">
        <v>21</v>
      </c>
      <c r="J226" s="30" t="s">
        <v>453</v>
      </c>
      <c r="K226" s="32">
        <f t="shared" si="15"/>
        <v>5000000</v>
      </c>
      <c r="L226" s="56"/>
      <c r="M226" s="55"/>
    </row>
    <row r="227" spans="1:13" ht="33" hidden="1" customHeight="1" outlineLevel="2" thickBot="1" x14ac:dyDescent="0.25">
      <c r="A227" s="97">
        <v>445</v>
      </c>
      <c r="B227" s="22" t="s">
        <v>171</v>
      </c>
      <c r="C227" s="89" t="s">
        <v>21</v>
      </c>
      <c r="D227" s="88" t="s">
        <v>9</v>
      </c>
      <c r="E227" s="90">
        <v>9400000</v>
      </c>
      <c r="F227" s="89" t="s">
        <v>47</v>
      </c>
      <c r="G227" s="90">
        <v>0</v>
      </c>
      <c r="H227" s="91">
        <f t="shared" si="14"/>
        <v>9400000</v>
      </c>
      <c r="I227" s="92" t="s">
        <v>41</v>
      </c>
      <c r="J227" s="89" t="s">
        <v>15</v>
      </c>
      <c r="K227" s="93">
        <f t="shared" si="15"/>
        <v>9400000</v>
      </c>
      <c r="L227" s="56"/>
      <c r="M227" s="94"/>
    </row>
    <row r="228" spans="1:13" ht="33" hidden="1" customHeight="1" outlineLevel="1" thickBot="1" x14ac:dyDescent="0.25">
      <c r="A228" s="97"/>
      <c r="B228" s="88" t="s">
        <v>692</v>
      </c>
      <c r="C228" s="89"/>
      <c r="D228" s="88"/>
      <c r="E228" s="90"/>
      <c r="F228" s="89"/>
      <c r="G228" s="90"/>
      <c r="H228" s="91">
        <f>SUBTOTAL(9,H219:H227)</f>
        <v>70000</v>
      </c>
      <c r="I228" s="92"/>
      <c r="J228" s="89"/>
      <c r="K228" s="93"/>
      <c r="L228" s="56"/>
      <c r="M228" s="94"/>
    </row>
    <row r="229" spans="1:13" ht="33.75" customHeight="1" outlineLevel="2" thickBot="1" x14ac:dyDescent="0.25">
      <c r="A229" s="156">
        <v>19</v>
      </c>
      <c r="B229" s="149" t="s">
        <v>105</v>
      </c>
      <c r="C229" s="150" t="s">
        <v>19</v>
      </c>
      <c r="D229" s="149" t="s">
        <v>9</v>
      </c>
      <c r="E229" s="151">
        <v>500000</v>
      </c>
      <c r="F229" s="150" t="s">
        <v>47</v>
      </c>
      <c r="G229" s="151">
        <v>0</v>
      </c>
      <c r="H229" s="152">
        <f t="shared" ref="H229:H270" si="16">E229-G229</f>
        <v>500000</v>
      </c>
      <c r="I229" s="153" t="s">
        <v>41</v>
      </c>
      <c r="J229" s="149">
        <v>5072</v>
      </c>
      <c r="K229" s="154">
        <f t="shared" ref="K229:K260" si="17">H229</f>
        <v>500000</v>
      </c>
      <c r="L229" s="56" t="s">
        <v>703</v>
      </c>
      <c r="M229" s="94" t="s">
        <v>38</v>
      </c>
    </row>
    <row r="230" spans="1:13" ht="33" hidden="1" customHeight="1" outlineLevel="2" thickBot="1" x14ac:dyDescent="0.25">
      <c r="A230" s="15">
        <v>20</v>
      </c>
      <c r="B230" s="22" t="s">
        <v>105</v>
      </c>
      <c r="C230" s="30" t="s">
        <v>41</v>
      </c>
      <c r="D230" s="22" t="s">
        <v>9</v>
      </c>
      <c r="E230" s="34">
        <v>1000000</v>
      </c>
      <c r="F230" s="30" t="s">
        <v>47</v>
      </c>
      <c r="G230" s="34">
        <v>0</v>
      </c>
      <c r="H230" s="35">
        <f t="shared" si="16"/>
        <v>1000000</v>
      </c>
      <c r="I230" s="23" t="s">
        <v>41</v>
      </c>
      <c r="J230" s="22">
        <v>5072</v>
      </c>
      <c r="K230" s="32">
        <f t="shared" si="17"/>
        <v>1000000</v>
      </c>
      <c r="L230" s="56"/>
      <c r="M230" s="55"/>
    </row>
    <row r="231" spans="1:13" ht="36.75" customHeight="1" outlineLevel="2" thickBot="1" x14ac:dyDescent="0.25">
      <c r="A231" s="156">
        <v>21</v>
      </c>
      <c r="B231" s="149" t="s">
        <v>105</v>
      </c>
      <c r="C231" s="150" t="s">
        <v>48</v>
      </c>
      <c r="D231" s="149" t="s">
        <v>9</v>
      </c>
      <c r="E231" s="151">
        <v>1000000</v>
      </c>
      <c r="F231" s="150" t="s">
        <v>47</v>
      </c>
      <c r="G231" s="151">
        <v>0</v>
      </c>
      <c r="H231" s="152">
        <f t="shared" si="16"/>
        <v>1000000</v>
      </c>
      <c r="I231" s="153" t="s">
        <v>41</v>
      </c>
      <c r="J231" s="149">
        <v>5072</v>
      </c>
      <c r="K231" s="154">
        <f t="shared" si="17"/>
        <v>1000000</v>
      </c>
      <c r="L231" s="56" t="s">
        <v>703</v>
      </c>
      <c r="M231" s="94" t="s">
        <v>38</v>
      </c>
    </row>
    <row r="232" spans="1:13" ht="38.25" hidden="1" customHeight="1" outlineLevel="2" thickBot="1" x14ac:dyDescent="0.25">
      <c r="A232" s="87">
        <v>22</v>
      </c>
      <c r="B232" s="88" t="s">
        <v>105</v>
      </c>
      <c r="C232" s="89" t="s">
        <v>48</v>
      </c>
      <c r="D232" s="88" t="s">
        <v>9</v>
      </c>
      <c r="E232" s="90">
        <v>1000000</v>
      </c>
      <c r="F232" s="89" t="s">
        <v>47</v>
      </c>
      <c r="G232" s="90">
        <v>0</v>
      </c>
      <c r="H232" s="91">
        <f t="shared" si="16"/>
        <v>1000000</v>
      </c>
      <c r="I232" s="92" t="s">
        <v>41</v>
      </c>
      <c r="J232" s="88">
        <v>5072</v>
      </c>
      <c r="K232" s="93">
        <f t="shared" si="17"/>
        <v>1000000</v>
      </c>
      <c r="L232" s="56"/>
      <c r="M232" s="94"/>
    </row>
    <row r="233" spans="1:13" ht="35.25" hidden="1" customHeight="1" outlineLevel="2" thickBot="1" x14ac:dyDescent="0.25">
      <c r="A233" s="87">
        <v>23</v>
      </c>
      <c r="B233" s="88" t="s">
        <v>105</v>
      </c>
      <c r="C233" s="89" t="s">
        <v>48</v>
      </c>
      <c r="D233" s="88" t="s">
        <v>9</v>
      </c>
      <c r="E233" s="90">
        <v>200000</v>
      </c>
      <c r="F233" s="89" t="s">
        <v>47</v>
      </c>
      <c r="G233" s="90">
        <v>0</v>
      </c>
      <c r="H233" s="91">
        <f t="shared" si="16"/>
        <v>200000</v>
      </c>
      <c r="I233" s="92" t="s">
        <v>41</v>
      </c>
      <c r="J233" s="88">
        <v>5072</v>
      </c>
      <c r="K233" s="93">
        <f t="shared" si="17"/>
        <v>200000</v>
      </c>
      <c r="L233" s="56"/>
      <c r="M233" s="94"/>
    </row>
    <row r="234" spans="1:13" ht="24.75" hidden="1" customHeight="1" outlineLevel="2" thickBot="1" x14ac:dyDescent="0.25">
      <c r="A234" s="87">
        <v>24</v>
      </c>
      <c r="B234" s="88" t="s">
        <v>105</v>
      </c>
      <c r="C234" s="89" t="s">
        <v>25</v>
      </c>
      <c r="D234" s="88" t="s">
        <v>9</v>
      </c>
      <c r="E234" s="90">
        <v>500000</v>
      </c>
      <c r="F234" s="89" t="s">
        <v>47</v>
      </c>
      <c r="G234" s="90">
        <v>0</v>
      </c>
      <c r="H234" s="91">
        <f t="shared" si="16"/>
        <v>500000</v>
      </c>
      <c r="I234" s="92" t="s">
        <v>41</v>
      </c>
      <c r="J234" s="88">
        <v>5072</v>
      </c>
      <c r="K234" s="93">
        <f t="shared" si="17"/>
        <v>500000</v>
      </c>
      <c r="L234" s="56"/>
      <c r="M234" s="94"/>
    </row>
    <row r="235" spans="1:13" ht="34.5" hidden="1" customHeight="1" outlineLevel="2" thickBot="1" x14ac:dyDescent="0.25">
      <c r="A235" s="87">
        <v>25</v>
      </c>
      <c r="B235" s="88" t="s">
        <v>105</v>
      </c>
      <c r="C235" s="89" t="s">
        <v>48</v>
      </c>
      <c r="D235" s="88" t="s">
        <v>9</v>
      </c>
      <c r="E235" s="90">
        <v>300000</v>
      </c>
      <c r="F235" s="89" t="s">
        <v>47</v>
      </c>
      <c r="G235" s="90">
        <v>0</v>
      </c>
      <c r="H235" s="91">
        <f t="shared" si="16"/>
        <v>300000</v>
      </c>
      <c r="I235" s="92" t="s">
        <v>41</v>
      </c>
      <c r="J235" s="88">
        <v>5072</v>
      </c>
      <c r="K235" s="93">
        <f t="shared" si="17"/>
        <v>300000</v>
      </c>
      <c r="L235" s="56"/>
      <c r="M235" s="94"/>
    </row>
    <row r="236" spans="1:13" ht="35.25" customHeight="1" outlineLevel="2" thickBot="1" x14ac:dyDescent="0.25">
      <c r="A236" s="158">
        <v>26</v>
      </c>
      <c r="B236" s="142" t="s">
        <v>105</v>
      </c>
      <c r="C236" s="143" t="s">
        <v>30</v>
      </c>
      <c r="D236" s="142" t="s">
        <v>9</v>
      </c>
      <c r="E236" s="144">
        <v>1000000</v>
      </c>
      <c r="F236" s="143" t="s">
        <v>47</v>
      </c>
      <c r="G236" s="144">
        <v>0</v>
      </c>
      <c r="H236" s="145">
        <f t="shared" si="16"/>
        <v>1000000</v>
      </c>
      <c r="I236" s="146" t="s">
        <v>41</v>
      </c>
      <c r="J236" s="142">
        <v>5072</v>
      </c>
      <c r="K236" s="147">
        <f t="shared" si="17"/>
        <v>1000000</v>
      </c>
      <c r="L236" s="56" t="s">
        <v>703</v>
      </c>
      <c r="M236" s="94" t="s">
        <v>38</v>
      </c>
    </row>
    <row r="237" spans="1:13" ht="12.75" hidden="1" outlineLevel="2" thickBot="1" x14ac:dyDescent="0.25">
      <c r="A237" s="87">
        <v>27</v>
      </c>
      <c r="B237" s="88" t="s">
        <v>105</v>
      </c>
      <c r="C237" s="89" t="s">
        <v>109</v>
      </c>
      <c r="D237" s="88" t="s">
        <v>9</v>
      </c>
      <c r="E237" s="90">
        <v>5000000</v>
      </c>
      <c r="F237" s="89" t="s">
        <v>47</v>
      </c>
      <c r="G237" s="90">
        <v>0</v>
      </c>
      <c r="H237" s="91">
        <f t="shared" si="16"/>
        <v>5000000</v>
      </c>
      <c r="I237" s="92" t="s">
        <v>41</v>
      </c>
      <c r="J237" s="88">
        <v>5072</v>
      </c>
      <c r="K237" s="93">
        <f t="shared" si="17"/>
        <v>5000000</v>
      </c>
      <c r="L237" s="56"/>
      <c r="M237" s="94"/>
    </row>
    <row r="238" spans="1:13" ht="12.75" hidden="1" outlineLevel="2" thickBot="1" x14ac:dyDescent="0.25">
      <c r="A238" s="87">
        <v>28</v>
      </c>
      <c r="B238" s="88" t="s">
        <v>105</v>
      </c>
      <c r="C238" s="89" t="s">
        <v>109</v>
      </c>
      <c r="D238" s="88" t="s">
        <v>9</v>
      </c>
      <c r="E238" s="90">
        <v>5000000</v>
      </c>
      <c r="F238" s="89" t="s">
        <v>47</v>
      </c>
      <c r="G238" s="90">
        <v>0</v>
      </c>
      <c r="H238" s="91">
        <f t="shared" si="16"/>
        <v>5000000</v>
      </c>
      <c r="I238" s="92" t="s">
        <v>41</v>
      </c>
      <c r="J238" s="88">
        <v>5072</v>
      </c>
      <c r="K238" s="93">
        <f t="shared" si="17"/>
        <v>5000000</v>
      </c>
      <c r="L238" s="56"/>
      <c r="M238" s="94"/>
    </row>
    <row r="239" spans="1:13" ht="12.75" hidden="1" outlineLevel="2" thickBot="1" x14ac:dyDescent="0.25">
      <c r="A239" s="87">
        <v>29</v>
      </c>
      <c r="B239" s="88" t="s">
        <v>105</v>
      </c>
      <c r="C239" s="89" t="s">
        <v>109</v>
      </c>
      <c r="D239" s="88" t="s">
        <v>9</v>
      </c>
      <c r="E239" s="90">
        <v>500000</v>
      </c>
      <c r="F239" s="89" t="s">
        <v>47</v>
      </c>
      <c r="G239" s="90">
        <v>0</v>
      </c>
      <c r="H239" s="91">
        <f t="shared" si="16"/>
        <v>500000</v>
      </c>
      <c r="I239" s="92" t="s">
        <v>41</v>
      </c>
      <c r="J239" s="88">
        <v>5072</v>
      </c>
      <c r="K239" s="93">
        <f t="shared" si="17"/>
        <v>500000</v>
      </c>
      <c r="L239" s="56"/>
      <c r="M239" s="94"/>
    </row>
    <row r="240" spans="1:13" ht="12.75" hidden="1" outlineLevel="2" thickBot="1" x14ac:dyDescent="0.25">
      <c r="A240" s="87">
        <v>30</v>
      </c>
      <c r="B240" s="88" t="s">
        <v>105</v>
      </c>
      <c r="C240" s="89" t="s">
        <v>109</v>
      </c>
      <c r="D240" s="88" t="s">
        <v>9</v>
      </c>
      <c r="E240" s="90">
        <v>500000</v>
      </c>
      <c r="F240" s="89" t="s">
        <v>47</v>
      </c>
      <c r="G240" s="90">
        <v>0</v>
      </c>
      <c r="H240" s="91">
        <f t="shared" si="16"/>
        <v>500000</v>
      </c>
      <c r="I240" s="92" t="s">
        <v>41</v>
      </c>
      <c r="J240" s="88">
        <v>5072</v>
      </c>
      <c r="K240" s="93">
        <f t="shared" si="17"/>
        <v>500000</v>
      </c>
      <c r="L240" s="56"/>
      <c r="M240" s="94"/>
    </row>
    <row r="241" spans="1:13" ht="12.75" outlineLevel="2" thickBot="1" x14ac:dyDescent="0.25">
      <c r="A241" s="158">
        <v>31</v>
      </c>
      <c r="B241" s="142" t="s">
        <v>105</v>
      </c>
      <c r="C241" s="143" t="s">
        <v>109</v>
      </c>
      <c r="D241" s="142" t="s">
        <v>9</v>
      </c>
      <c r="E241" s="144">
        <v>5000000</v>
      </c>
      <c r="F241" s="143" t="s">
        <v>47</v>
      </c>
      <c r="G241" s="144">
        <v>0</v>
      </c>
      <c r="H241" s="145">
        <f t="shared" si="16"/>
        <v>5000000</v>
      </c>
      <c r="I241" s="146" t="s">
        <v>41</v>
      </c>
      <c r="J241" s="142">
        <v>5072</v>
      </c>
      <c r="K241" s="147">
        <v>2000000</v>
      </c>
      <c r="L241" s="56" t="s">
        <v>703</v>
      </c>
      <c r="M241" s="94" t="s">
        <v>76</v>
      </c>
    </row>
    <row r="242" spans="1:13" ht="12.75" hidden="1" outlineLevel="2" thickBot="1" x14ac:dyDescent="0.25">
      <c r="A242" s="87">
        <v>32</v>
      </c>
      <c r="B242" s="88" t="s">
        <v>105</v>
      </c>
      <c r="C242" s="89" t="s">
        <v>19</v>
      </c>
      <c r="D242" s="88" t="s">
        <v>9</v>
      </c>
      <c r="E242" s="90">
        <v>500000</v>
      </c>
      <c r="F242" s="89" t="s">
        <v>47</v>
      </c>
      <c r="G242" s="90">
        <v>0</v>
      </c>
      <c r="H242" s="91">
        <f t="shared" si="16"/>
        <v>500000</v>
      </c>
      <c r="I242" s="92" t="s">
        <v>41</v>
      </c>
      <c r="J242" s="88">
        <v>5072</v>
      </c>
      <c r="K242" s="93">
        <f t="shared" si="17"/>
        <v>500000</v>
      </c>
      <c r="L242" s="56"/>
      <c r="M242" s="94"/>
    </row>
    <row r="243" spans="1:13" ht="12.75" hidden="1" outlineLevel="2" thickBot="1" x14ac:dyDescent="0.25">
      <c r="A243" s="87">
        <v>33</v>
      </c>
      <c r="B243" s="88" t="s">
        <v>105</v>
      </c>
      <c r="C243" s="89" t="s">
        <v>41</v>
      </c>
      <c r="D243" s="88" t="s">
        <v>9</v>
      </c>
      <c r="E243" s="90">
        <v>300000</v>
      </c>
      <c r="F243" s="89" t="s">
        <v>47</v>
      </c>
      <c r="G243" s="90">
        <v>0</v>
      </c>
      <c r="H243" s="91">
        <f t="shared" si="16"/>
        <v>300000</v>
      </c>
      <c r="I243" s="92" t="s">
        <v>41</v>
      </c>
      <c r="J243" s="88">
        <v>5072</v>
      </c>
      <c r="K243" s="93">
        <f t="shared" si="17"/>
        <v>300000</v>
      </c>
      <c r="L243" s="56"/>
      <c r="M243" s="94"/>
    </row>
    <row r="244" spans="1:13" ht="12.75" outlineLevel="2" thickBot="1" x14ac:dyDescent="0.25">
      <c r="A244" s="158">
        <v>34</v>
      </c>
      <c r="B244" s="142" t="s">
        <v>105</v>
      </c>
      <c r="C244" s="143" t="s">
        <v>25</v>
      </c>
      <c r="D244" s="142" t="s">
        <v>9</v>
      </c>
      <c r="E244" s="144">
        <v>10000000</v>
      </c>
      <c r="F244" s="143" t="s">
        <v>47</v>
      </c>
      <c r="G244" s="144">
        <v>0</v>
      </c>
      <c r="H244" s="145">
        <f t="shared" si="16"/>
        <v>10000000</v>
      </c>
      <c r="I244" s="146" t="s">
        <v>41</v>
      </c>
      <c r="J244" s="142">
        <v>5072</v>
      </c>
      <c r="K244" s="147">
        <v>5000000</v>
      </c>
      <c r="L244" s="56" t="s">
        <v>703</v>
      </c>
      <c r="M244" s="94" t="s">
        <v>76</v>
      </c>
    </row>
    <row r="245" spans="1:13" ht="12.75" hidden="1" outlineLevel="2" thickBot="1" x14ac:dyDescent="0.25">
      <c r="A245" s="87">
        <v>35</v>
      </c>
      <c r="B245" s="88" t="s">
        <v>105</v>
      </c>
      <c r="C245" s="89" t="s">
        <v>25</v>
      </c>
      <c r="D245" s="88" t="s">
        <v>9</v>
      </c>
      <c r="E245" s="90">
        <v>500000</v>
      </c>
      <c r="F245" s="89" t="s">
        <v>47</v>
      </c>
      <c r="G245" s="90">
        <v>0</v>
      </c>
      <c r="H245" s="91">
        <f t="shared" si="16"/>
        <v>500000</v>
      </c>
      <c r="I245" s="92" t="s">
        <v>41</v>
      </c>
      <c r="J245" s="88">
        <v>5072</v>
      </c>
      <c r="K245" s="93">
        <f t="shared" si="17"/>
        <v>500000</v>
      </c>
      <c r="L245" s="56"/>
      <c r="M245" s="94"/>
    </row>
    <row r="246" spans="1:13" ht="26.25" customHeight="1" outlineLevel="2" thickBot="1" x14ac:dyDescent="0.25">
      <c r="A246" s="158">
        <v>36</v>
      </c>
      <c r="B246" s="142" t="s">
        <v>105</v>
      </c>
      <c r="C246" s="143" t="s">
        <v>16</v>
      </c>
      <c r="D246" s="142" t="s">
        <v>9</v>
      </c>
      <c r="E246" s="144">
        <v>1000000</v>
      </c>
      <c r="F246" s="143" t="s">
        <v>47</v>
      </c>
      <c r="G246" s="144">
        <v>0</v>
      </c>
      <c r="H246" s="145">
        <f t="shared" si="16"/>
        <v>1000000</v>
      </c>
      <c r="I246" s="146" t="s">
        <v>41</v>
      </c>
      <c r="J246" s="142">
        <v>5072</v>
      </c>
      <c r="K246" s="147">
        <f t="shared" si="17"/>
        <v>1000000</v>
      </c>
      <c r="L246" s="56" t="s">
        <v>703</v>
      </c>
      <c r="M246" s="94" t="s">
        <v>38</v>
      </c>
    </row>
    <row r="247" spans="1:13" ht="12.75" hidden="1" outlineLevel="2" thickBot="1" x14ac:dyDescent="0.25">
      <c r="A247" s="87">
        <v>37</v>
      </c>
      <c r="B247" s="88" t="s">
        <v>105</v>
      </c>
      <c r="C247" s="89" t="s">
        <v>41</v>
      </c>
      <c r="D247" s="88" t="s">
        <v>9</v>
      </c>
      <c r="E247" s="90">
        <v>300000</v>
      </c>
      <c r="F247" s="89" t="s">
        <v>47</v>
      </c>
      <c r="G247" s="90">
        <v>0</v>
      </c>
      <c r="H247" s="91">
        <f t="shared" si="16"/>
        <v>300000</v>
      </c>
      <c r="I247" s="92" t="s">
        <v>41</v>
      </c>
      <c r="J247" s="88">
        <v>5072</v>
      </c>
      <c r="K247" s="93">
        <f t="shared" si="17"/>
        <v>300000</v>
      </c>
      <c r="L247" s="56"/>
      <c r="M247" s="94"/>
    </row>
    <row r="248" spans="1:13" ht="12.75" hidden="1" outlineLevel="2" thickBot="1" x14ac:dyDescent="0.25">
      <c r="A248" s="87">
        <v>38</v>
      </c>
      <c r="B248" s="88" t="s">
        <v>105</v>
      </c>
      <c r="C248" s="89" t="s">
        <v>41</v>
      </c>
      <c r="D248" s="88" t="s">
        <v>9</v>
      </c>
      <c r="E248" s="90">
        <v>300000</v>
      </c>
      <c r="F248" s="89" t="s">
        <v>47</v>
      </c>
      <c r="G248" s="90">
        <v>0</v>
      </c>
      <c r="H248" s="91">
        <f t="shared" si="16"/>
        <v>300000</v>
      </c>
      <c r="I248" s="92" t="s">
        <v>41</v>
      </c>
      <c r="J248" s="88">
        <v>5072</v>
      </c>
      <c r="K248" s="93">
        <f t="shared" si="17"/>
        <v>300000</v>
      </c>
      <c r="L248" s="56"/>
      <c r="M248" s="94"/>
    </row>
    <row r="249" spans="1:13" ht="12.75" hidden="1" outlineLevel="2" thickBot="1" x14ac:dyDescent="0.25">
      <c r="A249" s="87">
        <v>39</v>
      </c>
      <c r="B249" s="88" t="s">
        <v>105</v>
      </c>
      <c r="C249" s="89" t="s">
        <v>41</v>
      </c>
      <c r="D249" s="88" t="s">
        <v>9</v>
      </c>
      <c r="E249" s="90">
        <v>1250000</v>
      </c>
      <c r="F249" s="89" t="s">
        <v>47</v>
      </c>
      <c r="G249" s="90">
        <v>0</v>
      </c>
      <c r="H249" s="91">
        <f t="shared" si="16"/>
        <v>1250000</v>
      </c>
      <c r="I249" s="92" t="s">
        <v>41</v>
      </c>
      <c r="J249" s="88">
        <v>5072</v>
      </c>
      <c r="K249" s="93">
        <f t="shared" si="17"/>
        <v>1250000</v>
      </c>
      <c r="L249" s="56"/>
      <c r="M249" s="94"/>
    </row>
    <row r="250" spans="1:13" ht="12.75" hidden="1" outlineLevel="2" thickBot="1" x14ac:dyDescent="0.25">
      <c r="A250" s="87">
        <v>40</v>
      </c>
      <c r="B250" s="88" t="s">
        <v>105</v>
      </c>
      <c r="C250" s="89" t="s">
        <v>41</v>
      </c>
      <c r="D250" s="88" t="s">
        <v>9</v>
      </c>
      <c r="E250" s="90">
        <v>2500000</v>
      </c>
      <c r="F250" s="89" t="s">
        <v>47</v>
      </c>
      <c r="G250" s="90">
        <v>0</v>
      </c>
      <c r="H250" s="91">
        <f t="shared" si="16"/>
        <v>2500000</v>
      </c>
      <c r="I250" s="92" t="s">
        <v>41</v>
      </c>
      <c r="J250" s="88">
        <v>5072</v>
      </c>
      <c r="K250" s="93">
        <f t="shared" si="17"/>
        <v>2500000</v>
      </c>
      <c r="L250" s="56"/>
      <c r="M250" s="94"/>
    </row>
    <row r="251" spans="1:13" ht="12.75" hidden="1" outlineLevel="2" thickBot="1" x14ac:dyDescent="0.25">
      <c r="A251" s="87">
        <v>41</v>
      </c>
      <c r="B251" s="88" t="s">
        <v>105</v>
      </c>
      <c r="C251" s="89" t="s">
        <v>41</v>
      </c>
      <c r="D251" s="88" t="s">
        <v>9</v>
      </c>
      <c r="E251" s="90">
        <v>2500000</v>
      </c>
      <c r="F251" s="89" t="s">
        <v>47</v>
      </c>
      <c r="G251" s="90">
        <v>0</v>
      </c>
      <c r="H251" s="91">
        <f t="shared" si="16"/>
        <v>2500000</v>
      </c>
      <c r="I251" s="92" t="s">
        <v>41</v>
      </c>
      <c r="J251" s="88">
        <v>5072</v>
      </c>
      <c r="K251" s="93">
        <f t="shared" si="17"/>
        <v>2500000</v>
      </c>
      <c r="L251" s="56"/>
      <c r="M251" s="94"/>
    </row>
    <row r="252" spans="1:13" ht="12.75" hidden="1" outlineLevel="2" thickBot="1" x14ac:dyDescent="0.25">
      <c r="A252" s="87">
        <v>42</v>
      </c>
      <c r="B252" s="88" t="s">
        <v>105</v>
      </c>
      <c r="C252" s="89" t="s">
        <v>25</v>
      </c>
      <c r="D252" s="88" t="s">
        <v>9</v>
      </c>
      <c r="E252" s="90">
        <v>3000000</v>
      </c>
      <c r="F252" s="89" t="s">
        <v>47</v>
      </c>
      <c r="G252" s="90">
        <v>0</v>
      </c>
      <c r="H252" s="91">
        <f t="shared" si="16"/>
        <v>3000000</v>
      </c>
      <c r="I252" s="92" t="s">
        <v>41</v>
      </c>
      <c r="J252" s="88">
        <v>5072</v>
      </c>
      <c r="K252" s="93">
        <f t="shared" si="17"/>
        <v>3000000</v>
      </c>
      <c r="L252" s="56"/>
      <c r="M252" s="94"/>
    </row>
    <row r="253" spans="1:13" ht="12.75" outlineLevel="2" thickBot="1" x14ac:dyDescent="0.25">
      <c r="A253" s="158">
        <v>43</v>
      </c>
      <c r="B253" s="142" t="s">
        <v>105</v>
      </c>
      <c r="C253" s="143" t="s">
        <v>39</v>
      </c>
      <c r="D253" s="142" t="s">
        <v>9</v>
      </c>
      <c r="E253" s="144">
        <v>3000000</v>
      </c>
      <c r="F253" s="143" t="s">
        <v>47</v>
      </c>
      <c r="G253" s="144">
        <v>0</v>
      </c>
      <c r="H253" s="145">
        <f t="shared" si="16"/>
        <v>3000000</v>
      </c>
      <c r="I253" s="146" t="s">
        <v>41</v>
      </c>
      <c r="J253" s="142">
        <v>5072</v>
      </c>
      <c r="K253" s="147">
        <v>1000000</v>
      </c>
      <c r="L253" s="56" t="s">
        <v>703</v>
      </c>
      <c r="M253" s="94" t="s">
        <v>76</v>
      </c>
    </row>
    <row r="254" spans="1:13" ht="12.75" hidden="1" outlineLevel="2" thickBot="1" x14ac:dyDescent="0.25">
      <c r="A254" s="87">
        <v>44</v>
      </c>
      <c r="B254" s="88" t="s">
        <v>105</v>
      </c>
      <c r="C254" s="89" t="s">
        <v>20</v>
      </c>
      <c r="D254" s="88" t="s">
        <v>9</v>
      </c>
      <c r="E254" s="90">
        <v>500000</v>
      </c>
      <c r="F254" s="89" t="s">
        <v>47</v>
      </c>
      <c r="G254" s="90">
        <v>0</v>
      </c>
      <c r="H254" s="91">
        <f t="shared" si="16"/>
        <v>500000</v>
      </c>
      <c r="I254" s="92" t="s">
        <v>41</v>
      </c>
      <c r="J254" s="88">
        <v>5072</v>
      </c>
      <c r="K254" s="93">
        <f t="shared" si="17"/>
        <v>500000</v>
      </c>
      <c r="L254" s="56"/>
      <c r="M254" s="94"/>
    </row>
    <row r="255" spans="1:13" ht="12.75" hidden="1" outlineLevel="2" thickBot="1" x14ac:dyDescent="0.25">
      <c r="A255" s="87">
        <v>45</v>
      </c>
      <c r="B255" s="88" t="s">
        <v>105</v>
      </c>
      <c r="C255" s="89" t="s">
        <v>16</v>
      </c>
      <c r="D255" s="88" t="s">
        <v>9</v>
      </c>
      <c r="E255" s="90">
        <v>2000000</v>
      </c>
      <c r="F255" s="89" t="s">
        <v>47</v>
      </c>
      <c r="G255" s="90">
        <v>0</v>
      </c>
      <c r="H255" s="91">
        <f t="shared" si="16"/>
        <v>2000000</v>
      </c>
      <c r="I255" s="92" t="s">
        <v>41</v>
      </c>
      <c r="J255" s="88">
        <v>5072</v>
      </c>
      <c r="K255" s="93">
        <f t="shared" si="17"/>
        <v>2000000</v>
      </c>
      <c r="L255" s="56"/>
      <c r="M255" s="94"/>
    </row>
    <row r="256" spans="1:13" ht="12.75" hidden="1" outlineLevel="2" thickBot="1" x14ac:dyDescent="0.25">
      <c r="A256" s="87">
        <v>46</v>
      </c>
      <c r="B256" s="88" t="s">
        <v>105</v>
      </c>
      <c r="C256" s="89" t="s">
        <v>16</v>
      </c>
      <c r="D256" s="88" t="s">
        <v>9</v>
      </c>
      <c r="E256" s="90">
        <v>2000000</v>
      </c>
      <c r="F256" s="89" t="s">
        <v>47</v>
      </c>
      <c r="G256" s="90">
        <v>0</v>
      </c>
      <c r="H256" s="91">
        <f t="shared" si="16"/>
        <v>2000000</v>
      </c>
      <c r="I256" s="92" t="s">
        <v>41</v>
      </c>
      <c r="J256" s="88">
        <v>5072</v>
      </c>
      <c r="K256" s="93">
        <f t="shared" si="17"/>
        <v>2000000</v>
      </c>
      <c r="L256" s="56"/>
      <c r="M256" s="94"/>
    </row>
    <row r="257" spans="1:14" ht="12.75" hidden="1" outlineLevel="2" thickBot="1" x14ac:dyDescent="0.25">
      <c r="A257" s="87">
        <v>47</v>
      </c>
      <c r="B257" s="88" t="s">
        <v>105</v>
      </c>
      <c r="C257" s="89" t="s">
        <v>16</v>
      </c>
      <c r="D257" s="88" t="s">
        <v>9</v>
      </c>
      <c r="E257" s="90">
        <v>500000</v>
      </c>
      <c r="F257" s="89" t="s">
        <v>47</v>
      </c>
      <c r="G257" s="90">
        <v>0</v>
      </c>
      <c r="H257" s="91">
        <f t="shared" si="16"/>
        <v>500000</v>
      </c>
      <c r="I257" s="92" t="s">
        <v>41</v>
      </c>
      <c r="J257" s="88">
        <v>5072</v>
      </c>
      <c r="K257" s="93">
        <f t="shared" si="17"/>
        <v>500000</v>
      </c>
      <c r="L257" s="56"/>
      <c r="M257" s="94"/>
    </row>
    <row r="258" spans="1:14" s="98" customFormat="1" ht="12.75" hidden="1" outlineLevel="2" thickBot="1" x14ac:dyDescent="0.25">
      <c r="A258" s="87">
        <v>48</v>
      </c>
      <c r="B258" s="88" t="s">
        <v>105</v>
      </c>
      <c r="C258" s="89" t="s">
        <v>16</v>
      </c>
      <c r="D258" s="88" t="s">
        <v>9</v>
      </c>
      <c r="E258" s="90">
        <v>500000</v>
      </c>
      <c r="F258" s="89" t="s">
        <v>47</v>
      </c>
      <c r="G258" s="90">
        <v>0</v>
      </c>
      <c r="H258" s="91">
        <f t="shared" si="16"/>
        <v>500000</v>
      </c>
      <c r="I258" s="92" t="s">
        <v>41</v>
      </c>
      <c r="J258" s="88">
        <v>5072</v>
      </c>
      <c r="K258" s="93">
        <f t="shared" si="17"/>
        <v>500000</v>
      </c>
      <c r="L258" s="56"/>
      <c r="M258" s="94"/>
      <c r="N258" s="104"/>
    </row>
    <row r="259" spans="1:14" ht="12.75" hidden="1" outlineLevel="2" thickBot="1" x14ac:dyDescent="0.25">
      <c r="A259" s="87">
        <v>49</v>
      </c>
      <c r="B259" s="88" t="s">
        <v>105</v>
      </c>
      <c r="C259" s="89" t="s">
        <v>16</v>
      </c>
      <c r="D259" s="88" t="s">
        <v>9</v>
      </c>
      <c r="E259" s="90">
        <v>500000</v>
      </c>
      <c r="F259" s="89" t="s">
        <v>47</v>
      </c>
      <c r="G259" s="90">
        <v>0</v>
      </c>
      <c r="H259" s="91">
        <f t="shared" si="16"/>
        <v>500000</v>
      </c>
      <c r="I259" s="92" t="s">
        <v>41</v>
      </c>
      <c r="J259" s="88">
        <v>5072</v>
      </c>
      <c r="K259" s="93">
        <f t="shared" si="17"/>
        <v>500000</v>
      </c>
      <c r="L259" s="56"/>
      <c r="M259" s="94"/>
    </row>
    <row r="260" spans="1:14" ht="12.75" hidden="1" outlineLevel="2" thickBot="1" x14ac:dyDescent="0.25">
      <c r="A260" s="87">
        <v>50</v>
      </c>
      <c r="B260" s="88" t="s">
        <v>105</v>
      </c>
      <c r="C260" s="89" t="s">
        <v>41</v>
      </c>
      <c r="D260" s="88" t="s">
        <v>9</v>
      </c>
      <c r="E260" s="90">
        <v>5000000</v>
      </c>
      <c r="F260" s="89" t="s">
        <v>47</v>
      </c>
      <c r="G260" s="90">
        <v>0</v>
      </c>
      <c r="H260" s="91">
        <f t="shared" si="16"/>
        <v>5000000</v>
      </c>
      <c r="I260" s="92" t="s">
        <v>41</v>
      </c>
      <c r="J260" s="88">
        <v>5072</v>
      </c>
      <c r="K260" s="93">
        <f t="shared" si="17"/>
        <v>5000000</v>
      </c>
      <c r="L260" s="56"/>
      <c r="M260" s="94"/>
    </row>
    <row r="261" spans="1:14" ht="12.75" hidden="1" outlineLevel="2" thickBot="1" x14ac:dyDescent="0.25">
      <c r="A261" s="87">
        <v>51</v>
      </c>
      <c r="B261" s="88" t="s">
        <v>105</v>
      </c>
      <c r="C261" s="89" t="s">
        <v>41</v>
      </c>
      <c r="D261" s="88" t="s">
        <v>9</v>
      </c>
      <c r="E261" s="90">
        <v>500000</v>
      </c>
      <c r="F261" s="89" t="s">
        <v>47</v>
      </c>
      <c r="G261" s="90">
        <v>0</v>
      </c>
      <c r="H261" s="91">
        <f t="shared" si="16"/>
        <v>500000</v>
      </c>
      <c r="I261" s="92" t="s">
        <v>41</v>
      </c>
      <c r="J261" s="88">
        <v>5072</v>
      </c>
      <c r="K261" s="93">
        <f t="shared" ref="K261:K279" si="18">H261</f>
        <v>500000</v>
      </c>
      <c r="L261" s="56"/>
      <c r="M261" s="94"/>
    </row>
    <row r="262" spans="1:14" ht="12.75" hidden="1" outlineLevel="2" thickBot="1" x14ac:dyDescent="0.25">
      <c r="A262" s="87">
        <v>52</v>
      </c>
      <c r="B262" s="88" t="s">
        <v>105</v>
      </c>
      <c r="C262" s="89" t="s">
        <v>25</v>
      </c>
      <c r="D262" s="88" t="s">
        <v>9</v>
      </c>
      <c r="E262" s="90">
        <v>250000</v>
      </c>
      <c r="F262" s="89" t="s">
        <v>47</v>
      </c>
      <c r="G262" s="90">
        <v>0</v>
      </c>
      <c r="H262" s="91">
        <f t="shared" si="16"/>
        <v>250000</v>
      </c>
      <c r="I262" s="92" t="s">
        <v>41</v>
      </c>
      <c r="J262" s="88">
        <v>5072</v>
      </c>
      <c r="K262" s="93">
        <f t="shared" si="18"/>
        <v>250000</v>
      </c>
      <c r="L262" s="56"/>
      <c r="M262" s="94"/>
    </row>
    <row r="263" spans="1:14" ht="12.75" hidden="1" outlineLevel="2" thickBot="1" x14ac:dyDescent="0.25">
      <c r="A263" s="87">
        <v>53</v>
      </c>
      <c r="B263" s="88" t="s">
        <v>105</v>
      </c>
      <c r="C263" s="89" t="s">
        <v>25</v>
      </c>
      <c r="D263" s="88" t="s">
        <v>9</v>
      </c>
      <c r="E263" s="90">
        <v>100000</v>
      </c>
      <c r="F263" s="89" t="s">
        <v>47</v>
      </c>
      <c r="G263" s="90">
        <v>0</v>
      </c>
      <c r="H263" s="91">
        <f t="shared" si="16"/>
        <v>100000</v>
      </c>
      <c r="I263" s="92" t="s">
        <v>41</v>
      </c>
      <c r="J263" s="88">
        <v>5072</v>
      </c>
      <c r="K263" s="93">
        <f t="shared" si="18"/>
        <v>100000</v>
      </c>
      <c r="L263" s="56"/>
      <c r="M263" s="94"/>
    </row>
    <row r="264" spans="1:14" ht="12.75" hidden="1" outlineLevel="2" thickBot="1" x14ac:dyDescent="0.25">
      <c r="A264" s="87">
        <v>54</v>
      </c>
      <c r="B264" s="88" t="s">
        <v>105</v>
      </c>
      <c r="C264" s="89" t="s">
        <v>25</v>
      </c>
      <c r="D264" s="88">
        <v>3421</v>
      </c>
      <c r="E264" s="90">
        <v>40000000</v>
      </c>
      <c r="F264" s="89" t="s">
        <v>47</v>
      </c>
      <c r="G264" s="90">
        <v>20000000</v>
      </c>
      <c r="H264" s="91">
        <f t="shared" si="16"/>
        <v>20000000</v>
      </c>
      <c r="I264" s="92" t="s">
        <v>41</v>
      </c>
      <c r="J264" s="88">
        <v>5072</v>
      </c>
      <c r="K264" s="93">
        <f t="shared" si="18"/>
        <v>20000000</v>
      </c>
      <c r="L264" s="56"/>
      <c r="M264" s="94"/>
    </row>
    <row r="265" spans="1:14" ht="12.75" hidden="1" outlineLevel="2" thickBot="1" x14ac:dyDescent="0.25">
      <c r="A265" s="95">
        <v>425</v>
      </c>
      <c r="B265" s="88" t="s">
        <v>105</v>
      </c>
      <c r="C265" s="89" t="s">
        <v>29</v>
      </c>
      <c r="D265" s="88" t="s">
        <v>9</v>
      </c>
      <c r="E265" s="90">
        <v>500000</v>
      </c>
      <c r="F265" s="89" t="s">
        <v>47</v>
      </c>
      <c r="G265" s="90">
        <v>0</v>
      </c>
      <c r="H265" s="91">
        <f t="shared" si="16"/>
        <v>500000</v>
      </c>
      <c r="I265" s="92" t="s">
        <v>41</v>
      </c>
      <c r="J265" s="89" t="s">
        <v>17</v>
      </c>
      <c r="K265" s="93">
        <f t="shared" si="18"/>
        <v>500000</v>
      </c>
      <c r="L265" s="56"/>
      <c r="M265" s="94"/>
    </row>
    <row r="266" spans="1:14" ht="12.75" outlineLevel="2" thickBot="1" x14ac:dyDescent="0.25">
      <c r="A266" s="158">
        <v>446</v>
      </c>
      <c r="B266" s="142" t="s">
        <v>105</v>
      </c>
      <c r="C266" s="143" t="s">
        <v>41</v>
      </c>
      <c r="D266" s="142" t="s">
        <v>9</v>
      </c>
      <c r="E266" s="144">
        <v>200000</v>
      </c>
      <c r="F266" s="143" t="s">
        <v>47</v>
      </c>
      <c r="G266" s="144">
        <v>0</v>
      </c>
      <c r="H266" s="145">
        <f t="shared" si="16"/>
        <v>200000</v>
      </c>
      <c r="I266" s="146" t="s">
        <v>41</v>
      </c>
      <c r="J266" s="143" t="s">
        <v>15</v>
      </c>
      <c r="K266" s="147">
        <f t="shared" si="18"/>
        <v>200000</v>
      </c>
      <c r="L266" s="56" t="s">
        <v>703</v>
      </c>
      <c r="M266" s="94" t="s">
        <v>38</v>
      </c>
    </row>
    <row r="267" spans="1:14" ht="12.75" hidden="1" outlineLevel="2" thickBot="1" x14ac:dyDescent="0.25">
      <c r="A267" s="77">
        <v>447</v>
      </c>
      <c r="B267" s="22" t="s">
        <v>105</v>
      </c>
      <c r="C267" s="30" t="s">
        <v>21</v>
      </c>
      <c r="D267" s="22" t="s">
        <v>9</v>
      </c>
      <c r="E267" s="34">
        <v>6800000</v>
      </c>
      <c r="F267" s="30" t="s">
        <v>47</v>
      </c>
      <c r="G267" s="34">
        <v>0</v>
      </c>
      <c r="H267" s="35">
        <f t="shared" si="16"/>
        <v>6800000</v>
      </c>
      <c r="I267" s="23" t="s">
        <v>21</v>
      </c>
      <c r="J267" s="30" t="s">
        <v>453</v>
      </c>
      <c r="K267" s="32">
        <f t="shared" si="18"/>
        <v>6800000</v>
      </c>
      <c r="L267" s="56"/>
      <c r="M267" s="55"/>
    </row>
    <row r="268" spans="1:14" ht="12.75" hidden="1" outlineLevel="2" thickBot="1" x14ac:dyDescent="0.25">
      <c r="A268" s="77">
        <v>448</v>
      </c>
      <c r="B268" s="22" t="s">
        <v>105</v>
      </c>
      <c r="C268" s="30" t="s">
        <v>41</v>
      </c>
      <c r="D268" s="22" t="s">
        <v>9</v>
      </c>
      <c r="E268" s="34">
        <v>2800000</v>
      </c>
      <c r="F268" s="30" t="s">
        <v>47</v>
      </c>
      <c r="G268" s="34">
        <v>0</v>
      </c>
      <c r="H268" s="35">
        <f t="shared" si="16"/>
        <v>2800000</v>
      </c>
      <c r="I268" s="23" t="s">
        <v>41</v>
      </c>
      <c r="J268" s="30" t="s">
        <v>495</v>
      </c>
      <c r="K268" s="32">
        <f t="shared" si="18"/>
        <v>2800000</v>
      </c>
      <c r="L268" s="56"/>
      <c r="M268" s="55"/>
    </row>
    <row r="269" spans="1:14" ht="26.25" hidden="1" customHeight="1" outlineLevel="2" thickBot="1" x14ac:dyDescent="0.25">
      <c r="A269" s="77">
        <v>449</v>
      </c>
      <c r="B269" s="22" t="s">
        <v>105</v>
      </c>
      <c r="C269" s="30" t="s">
        <v>13</v>
      </c>
      <c r="D269" s="22" t="s">
        <v>9</v>
      </c>
      <c r="E269" s="34">
        <v>3000000</v>
      </c>
      <c r="F269" s="30" t="s">
        <v>47</v>
      </c>
      <c r="G269" s="34">
        <v>0</v>
      </c>
      <c r="H269" s="35">
        <f t="shared" si="16"/>
        <v>3000000</v>
      </c>
      <c r="I269" s="23" t="s">
        <v>13</v>
      </c>
      <c r="J269" s="30" t="s">
        <v>14</v>
      </c>
      <c r="K269" s="32">
        <f t="shared" si="18"/>
        <v>3000000</v>
      </c>
      <c r="L269" s="56"/>
      <c r="M269" s="55"/>
    </row>
    <row r="270" spans="1:14" s="33" customFormat="1" ht="35.25" hidden="1" customHeight="1" outlineLevel="2" thickBot="1" x14ac:dyDescent="0.25">
      <c r="A270" s="77">
        <v>450</v>
      </c>
      <c r="B270" s="22" t="s">
        <v>105</v>
      </c>
      <c r="C270" s="30" t="s">
        <v>41</v>
      </c>
      <c r="D270" s="22" t="s">
        <v>9</v>
      </c>
      <c r="E270" s="34">
        <v>2500000</v>
      </c>
      <c r="F270" s="30" t="s">
        <v>47</v>
      </c>
      <c r="G270" s="34">
        <v>0</v>
      </c>
      <c r="H270" s="35">
        <f t="shared" si="16"/>
        <v>2500000</v>
      </c>
      <c r="I270" s="23" t="s">
        <v>41</v>
      </c>
      <c r="J270" s="30" t="s">
        <v>44</v>
      </c>
      <c r="K270" s="32">
        <f t="shared" si="18"/>
        <v>2500000</v>
      </c>
      <c r="L270" s="56"/>
      <c r="M270" s="55"/>
    </row>
    <row r="271" spans="1:14" ht="33" hidden="1" customHeight="1" outlineLevel="2" thickBot="1" x14ac:dyDescent="0.25">
      <c r="A271" s="77">
        <v>451</v>
      </c>
      <c r="B271" s="22" t="s">
        <v>105</v>
      </c>
      <c r="C271" s="30" t="s">
        <v>41</v>
      </c>
      <c r="D271" s="22" t="s">
        <v>9</v>
      </c>
      <c r="E271" s="34">
        <v>1000000</v>
      </c>
      <c r="F271" s="30" t="s">
        <v>47</v>
      </c>
      <c r="G271" s="34">
        <v>0</v>
      </c>
      <c r="H271" s="35">
        <f>E271-G7226</f>
        <v>1000000</v>
      </c>
      <c r="I271" s="23" t="s">
        <v>41</v>
      </c>
      <c r="J271" s="30" t="s">
        <v>520</v>
      </c>
      <c r="K271" s="32">
        <f t="shared" si="18"/>
        <v>1000000</v>
      </c>
      <c r="L271" s="56"/>
      <c r="M271" s="55"/>
    </row>
    <row r="272" spans="1:14" s="33" customFormat="1" ht="12.75" outlineLevel="2" thickBot="1" x14ac:dyDescent="0.25">
      <c r="A272" s="156">
        <v>452</v>
      </c>
      <c r="B272" s="149" t="s">
        <v>105</v>
      </c>
      <c r="C272" s="150" t="s">
        <v>41</v>
      </c>
      <c r="D272" s="149" t="s">
        <v>9</v>
      </c>
      <c r="E272" s="151">
        <v>400000</v>
      </c>
      <c r="F272" s="150" t="s">
        <v>47</v>
      </c>
      <c r="G272" s="151">
        <v>0</v>
      </c>
      <c r="H272" s="152">
        <f t="shared" ref="H272:H279" si="19">E272-G272</f>
        <v>400000</v>
      </c>
      <c r="I272" s="153" t="s">
        <v>41</v>
      </c>
      <c r="J272" s="150" t="s">
        <v>521</v>
      </c>
      <c r="K272" s="154">
        <f t="shared" si="18"/>
        <v>400000</v>
      </c>
      <c r="L272" s="56" t="s">
        <v>703</v>
      </c>
      <c r="M272" s="94" t="s">
        <v>38</v>
      </c>
    </row>
    <row r="273" spans="1:13" ht="28.5" hidden="1" customHeight="1" outlineLevel="2" thickBot="1" x14ac:dyDescent="0.25">
      <c r="A273" s="77">
        <v>453</v>
      </c>
      <c r="B273" s="22" t="s">
        <v>105</v>
      </c>
      <c r="C273" s="30" t="s">
        <v>41</v>
      </c>
      <c r="D273" s="22" t="s">
        <v>9</v>
      </c>
      <c r="E273" s="34">
        <v>5500000</v>
      </c>
      <c r="F273" s="30" t="s">
        <v>47</v>
      </c>
      <c r="G273" s="34">
        <v>0</v>
      </c>
      <c r="H273" s="35">
        <f t="shared" si="19"/>
        <v>5500000</v>
      </c>
      <c r="I273" s="23" t="s">
        <v>41</v>
      </c>
      <c r="J273" s="30" t="s">
        <v>522</v>
      </c>
      <c r="K273" s="32">
        <f t="shared" si="18"/>
        <v>5500000</v>
      </c>
      <c r="L273" s="56"/>
      <c r="M273" s="55"/>
    </row>
    <row r="274" spans="1:13" ht="36" hidden="1" customHeight="1" outlineLevel="2" thickBot="1" x14ac:dyDescent="0.25">
      <c r="A274" s="97">
        <v>454</v>
      </c>
      <c r="B274" s="88" t="s">
        <v>105</v>
      </c>
      <c r="C274" s="89" t="s">
        <v>41</v>
      </c>
      <c r="D274" s="88" t="s">
        <v>9</v>
      </c>
      <c r="E274" s="90">
        <v>2000000</v>
      </c>
      <c r="F274" s="89" t="s">
        <v>47</v>
      </c>
      <c r="G274" s="90">
        <v>0</v>
      </c>
      <c r="H274" s="91">
        <f t="shared" si="19"/>
        <v>2000000</v>
      </c>
      <c r="I274" s="92" t="s">
        <v>41</v>
      </c>
      <c r="J274" s="89" t="s">
        <v>17</v>
      </c>
      <c r="K274" s="93">
        <f t="shared" si="18"/>
        <v>2000000</v>
      </c>
      <c r="L274" s="56"/>
      <c r="M274" s="94"/>
    </row>
    <row r="275" spans="1:13" s="33" customFormat="1" ht="12.75" hidden="1" outlineLevel="2" thickBot="1" x14ac:dyDescent="0.25">
      <c r="A275" s="97">
        <v>455</v>
      </c>
      <c r="B275" s="88" t="s">
        <v>105</v>
      </c>
      <c r="C275" s="89" t="s">
        <v>41</v>
      </c>
      <c r="D275" s="88" t="s">
        <v>9</v>
      </c>
      <c r="E275" s="90">
        <v>9000000</v>
      </c>
      <c r="F275" s="89" t="s">
        <v>47</v>
      </c>
      <c r="G275" s="90">
        <v>0</v>
      </c>
      <c r="H275" s="91">
        <f t="shared" si="19"/>
        <v>9000000</v>
      </c>
      <c r="I275" s="92" t="s">
        <v>41</v>
      </c>
      <c r="J275" s="89" t="s">
        <v>17</v>
      </c>
      <c r="K275" s="93">
        <f t="shared" si="18"/>
        <v>9000000</v>
      </c>
      <c r="L275" s="56"/>
      <c r="M275" s="94"/>
    </row>
    <row r="276" spans="1:13" ht="28.5" hidden="1" customHeight="1" outlineLevel="2" thickBot="1" x14ac:dyDescent="0.25">
      <c r="A276" s="97">
        <v>456</v>
      </c>
      <c r="B276" s="88" t="s">
        <v>105</v>
      </c>
      <c r="C276" s="89" t="s">
        <v>41</v>
      </c>
      <c r="D276" s="88" t="s">
        <v>9</v>
      </c>
      <c r="E276" s="90">
        <v>9000000</v>
      </c>
      <c r="F276" s="89" t="s">
        <v>47</v>
      </c>
      <c r="G276" s="90">
        <v>0</v>
      </c>
      <c r="H276" s="91">
        <f t="shared" si="19"/>
        <v>9000000</v>
      </c>
      <c r="I276" s="92" t="s">
        <v>41</v>
      </c>
      <c r="J276" s="89" t="s">
        <v>17</v>
      </c>
      <c r="K276" s="93">
        <f t="shared" si="18"/>
        <v>9000000</v>
      </c>
      <c r="L276" s="56"/>
      <c r="M276" s="94"/>
    </row>
    <row r="277" spans="1:13" ht="36" hidden="1" customHeight="1" outlineLevel="2" thickBot="1" x14ac:dyDescent="0.25">
      <c r="A277" s="97">
        <v>457</v>
      </c>
      <c r="B277" s="88" t="s">
        <v>105</v>
      </c>
      <c r="C277" s="89" t="s">
        <v>41</v>
      </c>
      <c r="D277" s="88" t="s">
        <v>9</v>
      </c>
      <c r="E277" s="90">
        <v>9000000</v>
      </c>
      <c r="F277" s="89" t="s">
        <v>47</v>
      </c>
      <c r="G277" s="90">
        <v>0</v>
      </c>
      <c r="H277" s="91">
        <f t="shared" si="19"/>
        <v>9000000</v>
      </c>
      <c r="I277" s="92" t="s">
        <v>41</v>
      </c>
      <c r="J277" s="89" t="s">
        <v>17</v>
      </c>
      <c r="K277" s="93">
        <f t="shared" si="18"/>
        <v>9000000</v>
      </c>
      <c r="L277" s="56"/>
      <c r="M277" s="94"/>
    </row>
    <row r="278" spans="1:13" s="33" customFormat="1" ht="33" hidden="1" customHeight="1" outlineLevel="2" thickBot="1" x14ac:dyDescent="0.25">
      <c r="A278" s="97">
        <v>458</v>
      </c>
      <c r="B278" s="88" t="s">
        <v>105</v>
      </c>
      <c r="C278" s="89" t="s">
        <v>41</v>
      </c>
      <c r="D278" s="88" t="s">
        <v>9</v>
      </c>
      <c r="E278" s="90">
        <v>8000000</v>
      </c>
      <c r="F278" s="89" t="s">
        <v>47</v>
      </c>
      <c r="G278" s="90">
        <v>0</v>
      </c>
      <c r="H278" s="91">
        <f t="shared" si="19"/>
        <v>8000000</v>
      </c>
      <c r="I278" s="92" t="s">
        <v>41</v>
      </c>
      <c r="J278" s="89" t="s">
        <v>17</v>
      </c>
      <c r="K278" s="93">
        <f t="shared" si="18"/>
        <v>8000000</v>
      </c>
      <c r="L278" s="56"/>
      <c r="M278" s="94"/>
    </row>
    <row r="279" spans="1:13" ht="21.75" hidden="1" customHeight="1" outlineLevel="2" thickBot="1" x14ac:dyDescent="0.25">
      <c r="A279" s="97">
        <v>459</v>
      </c>
      <c r="B279" s="88" t="s">
        <v>105</v>
      </c>
      <c r="C279" s="89" t="s">
        <v>123</v>
      </c>
      <c r="D279" s="88">
        <v>4955</v>
      </c>
      <c r="E279" s="90">
        <v>141259045.50999999</v>
      </c>
      <c r="F279" s="89" t="s">
        <v>47</v>
      </c>
      <c r="G279" s="90">
        <v>125620097</v>
      </c>
      <c r="H279" s="91">
        <f t="shared" si="19"/>
        <v>15638948.50999999</v>
      </c>
      <c r="I279" s="92" t="s">
        <v>41</v>
      </c>
      <c r="J279" s="89" t="s">
        <v>17</v>
      </c>
      <c r="K279" s="93">
        <f t="shared" si="18"/>
        <v>15638948.50999999</v>
      </c>
      <c r="L279" s="56"/>
      <c r="M279" s="94"/>
    </row>
    <row r="280" spans="1:13" ht="21.75" hidden="1" customHeight="1" outlineLevel="1" thickBot="1" x14ac:dyDescent="0.25">
      <c r="A280" s="97"/>
      <c r="B280" s="88" t="s">
        <v>693</v>
      </c>
      <c r="C280" s="89"/>
      <c r="D280" s="88"/>
      <c r="E280" s="90"/>
      <c r="F280" s="89"/>
      <c r="G280" s="90"/>
      <c r="H280" s="91">
        <f>SUBTOTAL(9,H229:H279)</f>
        <v>22100000</v>
      </c>
      <c r="I280" s="92"/>
      <c r="J280" s="89"/>
      <c r="K280" s="93"/>
      <c r="L280" s="56"/>
      <c r="M280" s="94"/>
    </row>
    <row r="281" spans="1:13" ht="36" hidden="1" customHeight="1" outlineLevel="2" thickBot="1" x14ac:dyDescent="0.25">
      <c r="A281" s="15">
        <v>280</v>
      </c>
      <c r="B281" s="22" t="s">
        <v>366</v>
      </c>
      <c r="C281" s="30" t="s">
        <v>19</v>
      </c>
      <c r="D281" s="22">
        <v>6012</v>
      </c>
      <c r="E281" s="34">
        <v>259000</v>
      </c>
      <c r="F281" s="30" t="s">
        <v>47</v>
      </c>
      <c r="G281" s="34">
        <v>59000</v>
      </c>
      <c r="H281" s="35">
        <f t="shared" ref="H281:H324" si="20">E281-G281</f>
        <v>200000</v>
      </c>
      <c r="I281" s="23" t="s">
        <v>79</v>
      </c>
      <c r="J281" s="30" t="s">
        <v>268</v>
      </c>
      <c r="K281" s="32">
        <f t="shared" ref="K281:K324" si="21">H281</f>
        <v>200000</v>
      </c>
      <c r="L281" s="56"/>
      <c r="M281" s="55"/>
    </row>
    <row r="282" spans="1:13" s="33" customFormat="1" ht="24.75" hidden="1" customHeight="1" outlineLevel="2" thickBot="1" x14ac:dyDescent="0.25">
      <c r="A282" s="38">
        <v>333</v>
      </c>
      <c r="B282" s="22" t="s">
        <v>366</v>
      </c>
      <c r="C282" s="30" t="s">
        <v>16</v>
      </c>
      <c r="D282" s="22" t="s">
        <v>9</v>
      </c>
      <c r="E282" s="34">
        <v>600000</v>
      </c>
      <c r="F282" s="30" t="s">
        <v>47</v>
      </c>
      <c r="G282" s="34">
        <v>0</v>
      </c>
      <c r="H282" s="35">
        <f t="shared" si="20"/>
        <v>600000</v>
      </c>
      <c r="I282" s="23" t="s">
        <v>79</v>
      </c>
      <c r="J282" s="30" t="s">
        <v>268</v>
      </c>
      <c r="K282" s="32">
        <f t="shared" si="21"/>
        <v>600000</v>
      </c>
      <c r="L282" s="56"/>
      <c r="M282" s="55"/>
    </row>
    <row r="283" spans="1:13" ht="30" hidden="1" customHeight="1" outlineLevel="2" thickBot="1" x14ac:dyDescent="0.25">
      <c r="A283" s="38">
        <v>334</v>
      </c>
      <c r="B283" s="22" t="s">
        <v>366</v>
      </c>
      <c r="C283" s="30" t="s">
        <v>13</v>
      </c>
      <c r="D283" s="22" t="s">
        <v>9</v>
      </c>
      <c r="E283" s="34">
        <v>300000</v>
      </c>
      <c r="F283" s="30" t="s">
        <v>47</v>
      </c>
      <c r="G283" s="34">
        <v>0</v>
      </c>
      <c r="H283" s="35">
        <f t="shared" si="20"/>
        <v>300000</v>
      </c>
      <c r="I283" s="23" t="s">
        <v>13</v>
      </c>
      <c r="J283" s="30" t="s">
        <v>14</v>
      </c>
      <c r="K283" s="32">
        <f t="shared" si="21"/>
        <v>300000</v>
      </c>
      <c r="L283" s="56"/>
      <c r="M283" s="55"/>
    </row>
    <row r="284" spans="1:13" ht="36" hidden="1" customHeight="1" outlineLevel="2" thickBot="1" x14ac:dyDescent="0.25">
      <c r="A284" s="15">
        <v>335</v>
      </c>
      <c r="B284" s="22" t="s">
        <v>366</v>
      </c>
      <c r="C284" s="36" t="s">
        <v>679</v>
      </c>
      <c r="D284" s="22" t="s">
        <v>9</v>
      </c>
      <c r="E284" s="34">
        <v>200000</v>
      </c>
      <c r="F284" s="30" t="s">
        <v>47</v>
      </c>
      <c r="G284" s="34">
        <v>0</v>
      </c>
      <c r="H284" s="35">
        <f t="shared" si="20"/>
        <v>200000</v>
      </c>
      <c r="I284" s="31" t="s">
        <v>20</v>
      </c>
      <c r="J284" s="126" t="s">
        <v>208</v>
      </c>
      <c r="K284" s="32">
        <f t="shared" si="21"/>
        <v>200000</v>
      </c>
      <c r="L284" s="130" t="s">
        <v>680</v>
      </c>
      <c r="M284" s="128">
        <v>140</v>
      </c>
    </row>
    <row r="285" spans="1:13" ht="36" hidden="1" customHeight="1" outlineLevel="2" thickBot="1" x14ac:dyDescent="0.25">
      <c r="A285" s="38">
        <v>336</v>
      </c>
      <c r="B285" s="22" t="s">
        <v>366</v>
      </c>
      <c r="C285" s="30" t="s">
        <v>16</v>
      </c>
      <c r="D285" s="22" t="s">
        <v>9</v>
      </c>
      <c r="E285" s="34">
        <v>800000</v>
      </c>
      <c r="F285" s="30" t="s">
        <v>47</v>
      </c>
      <c r="G285" s="34">
        <v>0</v>
      </c>
      <c r="H285" s="35">
        <f t="shared" si="20"/>
        <v>800000</v>
      </c>
      <c r="I285" s="23" t="s">
        <v>16</v>
      </c>
      <c r="J285" s="30" t="s">
        <v>475</v>
      </c>
      <c r="K285" s="32">
        <f t="shared" si="21"/>
        <v>800000</v>
      </c>
      <c r="L285" s="56"/>
      <c r="M285" s="55"/>
    </row>
    <row r="286" spans="1:13" ht="36" customHeight="1" outlineLevel="2" thickBot="1" x14ac:dyDescent="0.25">
      <c r="A286" s="148">
        <v>334</v>
      </c>
      <c r="B286" s="149" t="s">
        <v>366</v>
      </c>
      <c r="C286" s="150" t="s">
        <v>13</v>
      </c>
      <c r="D286" s="149" t="s">
        <v>9</v>
      </c>
      <c r="E286" s="151">
        <v>300000</v>
      </c>
      <c r="F286" s="150" t="s">
        <v>47</v>
      </c>
      <c r="G286" s="151">
        <v>0</v>
      </c>
      <c r="H286" s="152">
        <f>E286-G286</f>
        <v>300000</v>
      </c>
      <c r="I286" s="149">
        <v>132</v>
      </c>
      <c r="J286" s="153" t="s">
        <v>14</v>
      </c>
      <c r="K286" s="162" t="s">
        <v>705</v>
      </c>
      <c r="L286" s="90" t="s">
        <v>703</v>
      </c>
      <c r="M286" s="94"/>
    </row>
    <row r="287" spans="1:13" ht="36" customHeight="1" outlineLevel="2" thickBot="1" x14ac:dyDescent="0.25">
      <c r="A287" s="148">
        <v>338</v>
      </c>
      <c r="B287" s="149" t="s">
        <v>366</v>
      </c>
      <c r="C287" s="150" t="s">
        <v>48</v>
      </c>
      <c r="D287" s="149" t="s">
        <v>9</v>
      </c>
      <c r="E287" s="151">
        <v>240000</v>
      </c>
      <c r="F287" s="150" t="s">
        <v>47</v>
      </c>
      <c r="G287" s="151">
        <v>0</v>
      </c>
      <c r="H287" s="152">
        <f t="shared" si="20"/>
        <v>240000</v>
      </c>
      <c r="I287" s="153" t="s">
        <v>48</v>
      </c>
      <c r="J287" s="150" t="s">
        <v>433</v>
      </c>
      <c r="K287" s="154">
        <f t="shared" si="21"/>
        <v>240000</v>
      </c>
      <c r="L287" s="56" t="s">
        <v>703</v>
      </c>
      <c r="M287" s="94" t="s">
        <v>38</v>
      </c>
    </row>
    <row r="288" spans="1:13" s="33" customFormat="1" ht="30.75" hidden="1" customHeight="1" outlineLevel="2" thickBot="1" x14ac:dyDescent="0.25">
      <c r="A288" s="77">
        <v>340</v>
      </c>
      <c r="B288" s="22" t="s">
        <v>366</v>
      </c>
      <c r="C288" s="30" t="s">
        <v>48</v>
      </c>
      <c r="D288" s="22" t="s">
        <v>9</v>
      </c>
      <c r="E288" s="34">
        <v>240000</v>
      </c>
      <c r="F288" s="30" t="s">
        <v>47</v>
      </c>
      <c r="G288" s="34">
        <v>0</v>
      </c>
      <c r="H288" s="35">
        <f t="shared" si="20"/>
        <v>240000</v>
      </c>
      <c r="I288" s="31" t="s">
        <v>48</v>
      </c>
      <c r="J288" s="30">
        <v>3040</v>
      </c>
      <c r="K288" s="32">
        <f t="shared" si="21"/>
        <v>240000</v>
      </c>
      <c r="L288" s="56"/>
      <c r="M288" s="55"/>
    </row>
    <row r="289" spans="1:13" ht="26.25" hidden="1" customHeight="1" outlineLevel="2" thickBot="1" x14ac:dyDescent="0.25">
      <c r="A289" s="95">
        <v>342</v>
      </c>
      <c r="B289" s="88" t="s">
        <v>366</v>
      </c>
      <c r="C289" s="89" t="s">
        <v>41</v>
      </c>
      <c r="D289" s="88" t="s">
        <v>9</v>
      </c>
      <c r="E289" s="90">
        <v>300000</v>
      </c>
      <c r="F289" s="89" t="s">
        <v>47</v>
      </c>
      <c r="G289" s="90">
        <v>0</v>
      </c>
      <c r="H289" s="91">
        <f t="shared" si="20"/>
        <v>300000</v>
      </c>
      <c r="I289" s="92" t="s">
        <v>41</v>
      </c>
      <c r="J289" s="89" t="s">
        <v>15</v>
      </c>
      <c r="K289" s="93">
        <f t="shared" si="21"/>
        <v>300000</v>
      </c>
      <c r="L289" s="56"/>
      <c r="M289" s="94"/>
    </row>
    <row r="290" spans="1:13" ht="36" hidden="1" customHeight="1" outlineLevel="2" thickBot="1" x14ac:dyDescent="0.25">
      <c r="A290" s="95">
        <v>343</v>
      </c>
      <c r="B290" s="88" t="s">
        <v>366</v>
      </c>
      <c r="C290" s="89" t="s">
        <v>41</v>
      </c>
      <c r="D290" s="88" t="s">
        <v>9</v>
      </c>
      <c r="E290" s="90">
        <v>300000</v>
      </c>
      <c r="F290" s="89" t="s">
        <v>47</v>
      </c>
      <c r="G290" s="90">
        <v>0</v>
      </c>
      <c r="H290" s="91">
        <f t="shared" si="20"/>
        <v>300000</v>
      </c>
      <c r="I290" s="92" t="s">
        <v>41</v>
      </c>
      <c r="J290" s="89" t="s">
        <v>15</v>
      </c>
      <c r="K290" s="93">
        <f t="shared" si="21"/>
        <v>300000</v>
      </c>
      <c r="L290" s="56"/>
      <c r="M290" s="94"/>
    </row>
    <row r="291" spans="1:13" s="33" customFormat="1" ht="24.75" hidden="1" customHeight="1" outlineLevel="2" thickBot="1" x14ac:dyDescent="0.25">
      <c r="A291" s="95">
        <v>344</v>
      </c>
      <c r="B291" s="88" t="s">
        <v>366</v>
      </c>
      <c r="C291" s="89" t="s">
        <v>41</v>
      </c>
      <c r="D291" s="88" t="s">
        <v>9</v>
      </c>
      <c r="E291" s="90">
        <v>300000</v>
      </c>
      <c r="F291" s="89" t="s">
        <v>47</v>
      </c>
      <c r="G291" s="90">
        <v>0</v>
      </c>
      <c r="H291" s="91">
        <f t="shared" si="20"/>
        <v>300000</v>
      </c>
      <c r="I291" s="92" t="s">
        <v>41</v>
      </c>
      <c r="J291" s="89" t="s">
        <v>15</v>
      </c>
      <c r="K291" s="93">
        <f t="shared" si="21"/>
        <v>300000</v>
      </c>
      <c r="L291" s="56"/>
      <c r="M291" s="94"/>
    </row>
    <row r="292" spans="1:13" s="33" customFormat="1" ht="24.75" customHeight="1" outlineLevel="2" thickBot="1" x14ac:dyDescent="0.25">
      <c r="A292" s="157">
        <v>344</v>
      </c>
      <c r="B292" s="142" t="s">
        <v>366</v>
      </c>
      <c r="C292" s="143" t="s">
        <v>41</v>
      </c>
      <c r="D292" s="142" t="s">
        <v>9</v>
      </c>
      <c r="E292" s="144">
        <v>300000</v>
      </c>
      <c r="F292" s="143" t="s">
        <v>47</v>
      </c>
      <c r="G292" s="144">
        <v>0</v>
      </c>
      <c r="H292" s="145">
        <f>E292-G292</f>
        <v>300000</v>
      </c>
      <c r="I292" s="142">
        <v>10</v>
      </c>
      <c r="J292" s="146" t="s">
        <v>15</v>
      </c>
      <c r="K292" s="143" t="s">
        <v>705</v>
      </c>
      <c r="L292" s="90" t="s">
        <v>703</v>
      </c>
      <c r="M292" s="94"/>
    </row>
    <row r="293" spans="1:13" ht="30" customHeight="1" outlineLevel="2" thickBot="1" x14ac:dyDescent="0.25">
      <c r="A293" s="148">
        <v>346</v>
      </c>
      <c r="B293" s="149" t="s">
        <v>366</v>
      </c>
      <c r="C293" s="150" t="s">
        <v>41</v>
      </c>
      <c r="D293" s="149" t="s">
        <v>9</v>
      </c>
      <c r="E293" s="151">
        <v>500000</v>
      </c>
      <c r="F293" s="150" t="s">
        <v>47</v>
      </c>
      <c r="G293" s="151">
        <v>0</v>
      </c>
      <c r="H293" s="152">
        <f t="shared" si="20"/>
        <v>500000</v>
      </c>
      <c r="I293" s="153" t="s">
        <v>41</v>
      </c>
      <c r="J293" s="155" t="s">
        <v>208</v>
      </c>
      <c r="K293" s="154">
        <f t="shared" si="21"/>
        <v>500000</v>
      </c>
      <c r="L293" s="56" t="s">
        <v>703</v>
      </c>
      <c r="M293" s="94" t="s">
        <v>38</v>
      </c>
    </row>
    <row r="294" spans="1:13" ht="36" hidden="1" customHeight="1" outlineLevel="2" thickBot="1" x14ac:dyDescent="0.25">
      <c r="A294" s="38">
        <v>348</v>
      </c>
      <c r="B294" s="22" t="s">
        <v>366</v>
      </c>
      <c r="C294" s="30" t="s">
        <v>16</v>
      </c>
      <c r="D294" s="22" t="s">
        <v>9</v>
      </c>
      <c r="E294" s="34">
        <v>200000</v>
      </c>
      <c r="F294" s="30" t="s">
        <v>47</v>
      </c>
      <c r="G294" s="34">
        <v>0</v>
      </c>
      <c r="H294" s="35">
        <f t="shared" si="20"/>
        <v>200000</v>
      </c>
      <c r="I294" s="23" t="s">
        <v>79</v>
      </c>
      <c r="J294" s="30" t="s">
        <v>268</v>
      </c>
      <c r="K294" s="32">
        <f t="shared" si="21"/>
        <v>200000</v>
      </c>
      <c r="L294" s="56"/>
      <c r="M294" s="55"/>
    </row>
    <row r="295" spans="1:13" ht="36" hidden="1" customHeight="1" outlineLevel="2" thickBot="1" x14ac:dyDescent="0.25">
      <c r="A295" s="38">
        <v>349</v>
      </c>
      <c r="B295" s="22" t="s">
        <v>366</v>
      </c>
      <c r="C295" s="30" t="s">
        <v>16</v>
      </c>
      <c r="D295" s="22" t="s">
        <v>9</v>
      </c>
      <c r="E295" s="34">
        <v>100000</v>
      </c>
      <c r="F295" s="30" t="s">
        <v>47</v>
      </c>
      <c r="G295" s="34">
        <v>0</v>
      </c>
      <c r="H295" s="35">
        <f t="shared" si="20"/>
        <v>100000</v>
      </c>
      <c r="I295" s="23" t="s">
        <v>79</v>
      </c>
      <c r="J295" s="30" t="s">
        <v>268</v>
      </c>
      <c r="K295" s="32">
        <f t="shared" si="21"/>
        <v>100000</v>
      </c>
      <c r="L295" s="56"/>
      <c r="M295" s="55"/>
    </row>
    <row r="296" spans="1:13" s="33" customFormat="1" ht="12.75" hidden="1" outlineLevel="2" thickBot="1" x14ac:dyDescent="0.25">
      <c r="A296" s="38">
        <v>350</v>
      </c>
      <c r="B296" s="22" t="s">
        <v>366</v>
      </c>
      <c r="C296" s="30" t="s">
        <v>41</v>
      </c>
      <c r="D296" s="22" t="s">
        <v>9</v>
      </c>
      <c r="E296" s="34">
        <v>300000</v>
      </c>
      <c r="F296" s="30" t="s">
        <v>47</v>
      </c>
      <c r="G296" s="34">
        <v>0</v>
      </c>
      <c r="H296" s="35">
        <f t="shared" si="20"/>
        <v>300000</v>
      </c>
      <c r="I296" s="23" t="s">
        <v>41</v>
      </c>
      <c r="J296" s="39" t="s">
        <v>208</v>
      </c>
      <c r="K296" s="32">
        <f t="shared" si="21"/>
        <v>300000</v>
      </c>
      <c r="L296" s="56"/>
      <c r="M296" s="55"/>
    </row>
    <row r="297" spans="1:13" ht="12.75" hidden="1" outlineLevel="2" thickBot="1" x14ac:dyDescent="0.25">
      <c r="A297" s="15">
        <v>351</v>
      </c>
      <c r="B297" s="22" t="s">
        <v>366</v>
      </c>
      <c r="C297" s="30" t="s">
        <v>19</v>
      </c>
      <c r="D297" s="22" t="s">
        <v>9</v>
      </c>
      <c r="E297" s="34">
        <v>300000</v>
      </c>
      <c r="F297" s="30" t="s">
        <v>47</v>
      </c>
      <c r="G297" s="34">
        <v>0</v>
      </c>
      <c r="H297" s="35">
        <f t="shared" si="20"/>
        <v>300000</v>
      </c>
      <c r="I297" s="23" t="s">
        <v>18</v>
      </c>
      <c r="J297" s="63">
        <v>6067</v>
      </c>
      <c r="K297" s="32">
        <f t="shared" si="21"/>
        <v>300000</v>
      </c>
      <c r="L297" s="130"/>
      <c r="M297" s="129"/>
    </row>
    <row r="298" spans="1:13" ht="36" hidden="1" customHeight="1" outlineLevel="2" thickBot="1" x14ac:dyDescent="0.25">
      <c r="A298" s="15">
        <v>352</v>
      </c>
      <c r="B298" s="22" t="s">
        <v>366</v>
      </c>
      <c r="C298" s="30" t="s">
        <v>41</v>
      </c>
      <c r="D298" s="22" t="s">
        <v>9</v>
      </c>
      <c r="E298" s="34">
        <v>600000</v>
      </c>
      <c r="F298" s="30" t="s">
        <v>47</v>
      </c>
      <c r="G298" s="34">
        <v>0</v>
      </c>
      <c r="H298" s="35">
        <f t="shared" si="20"/>
        <v>600000</v>
      </c>
      <c r="I298" s="23" t="s">
        <v>41</v>
      </c>
      <c r="J298" s="125" t="s">
        <v>208</v>
      </c>
      <c r="K298" s="32">
        <f t="shared" si="21"/>
        <v>600000</v>
      </c>
      <c r="L298" s="56"/>
      <c r="M298" s="129"/>
    </row>
    <row r="299" spans="1:13" s="33" customFormat="1" ht="12.75" hidden="1" outlineLevel="2" thickBot="1" x14ac:dyDescent="0.25">
      <c r="A299" s="38">
        <v>353</v>
      </c>
      <c r="B299" s="22" t="s">
        <v>366</v>
      </c>
      <c r="C299" s="30" t="s">
        <v>19</v>
      </c>
      <c r="D299" s="22" t="s">
        <v>9</v>
      </c>
      <c r="E299" s="34">
        <v>300000</v>
      </c>
      <c r="F299" s="30" t="s">
        <v>47</v>
      </c>
      <c r="G299" s="34">
        <v>0</v>
      </c>
      <c r="H299" s="35">
        <f t="shared" si="20"/>
        <v>300000</v>
      </c>
      <c r="I299" s="23" t="s">
        <v>481</v>
      </c>
      <c r="J299" s="39" t="s">
        <v>208</v>
      </c>
      <c r="K299" s="32">
        <f t="shared" si="21"/>
        <v>300000</v>
      </c>
      <c r="L299" s="56"/>
      <c r="M299" s="55"/>
    </row>
    <row r="300" spans="1:13" s="33" customFormat="1" ht="24.75" customHeight="1" outlineLevel="2" thickBot="1" x14ac:dyDescent="0.25">
      <c r="A300" s="156">
        <v>354</v>
      </c>
      <c r="B300" s="149" t="s">
        <v>366</v>
      </c>
      <c r="C300" s="150" t="s">
        <v>41</v>
      </c>
      <c r="D300" s="149" t="s">
        <v>9</v>
      </c>
      <c r="E300" s="151">
        <v>600000</v>
      </c>
      <c r="F300" s="150" t="s">
        <v>47</v>
      </c>
      <c r="G300" s="151">
        <v>0</v>
      </c>
      <c r="H300" s="152">
        <f t="shared" si="20"/>
        <v>600000</v>
      </c>
      <c r="I300" s="153" t="s">
        <v>41</v>
      </c>
      <c r="J300" s="149">
        <v>3009</v>
      </c>
      <c r="K300" s="154">
        <f t="shared" si="21"/>
        <v>600000</v>
      </c>
      <c r="L300" s="56" t="s">
        <v>703</v>
      </c>
      <c r="M300" s="94" t="s">
        <v>38</v>
      </c>
    </row>
    <row r="301" spans="1:13" s="33" customFormat="1" ht="24.75" customHeight="1" outlineLevel="2" thickBot="1" x14ac:dyDescent="0.25">
      <c r="A301" s="148">
        <v>355</v>
      </c>
      <c r="B301" s="149" t="s">
        <v>366</v>
      </c>
      <c r="C301" s="150" t="s">
        <v>19</v>
      </c>
      <c r="D301" s="149" t="s">
        <v>9</v>
      </c>
      <c r="E301" s="151">
        <v>300000</v>
      </c>
      <c r="F301" s="150" t="s">
        <v>47</v>
      </c>
      <c r="G301" s="151">
        <v>0</v>
      </c>
      <c r="H301" s="152">
        <f t="shared" si="20"/>
        <v>300000</v>
      </c>
      <c r="I301" s="153" t="s">
        <v>481</v>
      </c>
      <c r="J301" s="155">
        <v>6067</v>
      </c>
      <c r="K301" s="154">
        <f t="shared" si="21"/>
        <v>300000</v>
      </c>
      <c r="L301" s="56" t="s">
        <v>703</v>
      </c>
      <c r="M301" s="94" t="s">
        <v>38</v>
      </c>
    </row>
    <row r="302" spans="1:13" s="33" customFormat="1" ht="24.75" hidden="1" customHeight="1" outlineLevel="2" thickBot="1" x14ac:dyDescent="0.25">
      <c r="A302" s="38">
        <v>356</v>
      </c>
      <c r="B302" s="22" t="s">
        <v>366</v>
      </c>
      <c r="C302" s="30" t="s">
        <v>26</v>
      </c>
      <c r="D302" s="22" t="s">
        <v>9</v>
      </c>
      <c r="E302" s="34">
        <v>1000000</v>
      </c>
      <c r="F302" s="30" t="s">
        <v>47</v>
      </c>
      <c r="G302" s="34">
        <v>0</v>
      </c>
      <c r="H302" s="35">
        <f t="shared" si="20"/>
        <v>1000000</v>
      </c>
      <c r="I302" s="23" t="s">
        <v>26</v>
      </c>
      <c r="J302" s="39">
        <v>5075</v>
      </c>
      <c r="K302" s="32">
        <f t="shared" si="21"/>
        <v>1000000</v>
      </c>
      <c r="L302" s="56"/>
      <c r="M302" s="55"/>
    </row>
    <row r="303" spans="1:13" s="33" customFormat="1" ht="24.75" customHeight="1" outlineLevel="2" thickBot="1" x14ac:dyDescent="0.25">
      <c r="A303" s="148">
        <v>357</v>
      </c>
      <c r="B303" s="149" t="s">
        <v>366</v>
      </c>
      <c r="C303" s="150" t="s">
        <v>13</v>
      </c>
      <c r="D303" s="149" t="s">
        <v>9</v>
      </c>
      <c r="E303" s="151">
        <v>500000</v>
      </c>
      <c r="F303" s="150" t="s">
        <v>47</v>
      </c>
      <c r="G303" s="151">
        <v>0</v>
      </c>
      <c r="H303" s="152">
        <f t="shared" si="20"/>
        <v>500000</v>
      </c>
      <c r="I303" s="153" t="s">
        <v>13</v>
      </c>
      <c r="J303" s="155" t="s">
        <v>208</v>
      </c>
      <c r="K303" s="154">
        <f t="shared" si="21"/>
        <v>500000</v>
      </c>
      <c r="L303" s="56" t="s">
        <v>703</v>
      </c>
      <c r="M303" s="94" t="s">
        <v>38</v>
      </c>
    </row>
    <row r="304" spans="1:13" s="33" customFormat="1" ht="24.75" hidden="1" customHeight="1" outlineLevel="2" thickBot="1" x14ac:dyDescent="0.25">
      <c r="A304" s="95">
        <v>358</v>
      </c>
      <c r="B304" s="88" t="s">
        <v>366</v>
      </c>
      <c r="C304" s="89" t="s">
        <v>41</v>
      </c>
      <c r="D304" s="88" t="s">
        <v>9</v>
      </c>
      <c r="E304" s="90">
        <v>300000</v>
      </c>
      <c r="F304" s="89" t="s">
        <v>47</v>
      </c>
      <c r="G304" s="90">
        <v>0</v>
      </c>
      <c r="H304" s="91">
        <f t="shared" si="20"/>
        <v>300000</v>
      </c>
      <c r="I304" s="92" t="s">
        <v>41</v>
      </c>
      <c r="J304" s="89" t="s">
        <v>15</v>
      </c>
      <c r="K304" s="93">
        <f t="shared" si="21"/>
        <v>300000</v>
      </c>
      <c r="L304" s="56"/>
      <c r="M304" s="94"/>
    </row>
    <row r="305" spans="1:13" ht="22.5" hidden="1" customHeight="1" outlineLevel="2" thickBot="1" x14ac:dyDescent="0.25">
      <c r="A305" s="95">
        <v>359</v>
      </c>
      <c r="B305" s="88" t="s">
        <v>366</v>
      </c>
      <c r="C305" s="89" t="s">
        <v>41</v>
      </c>
      <c r="D305" s="88" t="s">
        <v>9</v>
      </c>
      <c r="E305" s="90">
        <v>600000</v>
      </c>
      <c r="F305" s="89" t="s">
        <v>47</v>
      </c>
      <c r="G305" s="90">
        <v>0</v>
      </c>
      <c r="H305" s="91">
        <f t="shared" si="20"/>
        <v>600000</v>
      </c>
      <c r="I305" s="92" t="s">
        <v>41</v>
      </c>
      <c r="J305" s="89" t="s">
        <v>15</v>
      </c>
      <c r="K305" s="93">
        <f t="shared" si="21"/>
        <v>600000</v>
      </c>
      <c r="L305" s="56"/>
      <c r="M305" s="94"/>
    </row>
    <row r="306" spans="1:13" ht="22.5" hidden="1" customHeight="1" outlineLevel="2" thickBot="1" x14ac:dyDescent="0.25">
      <c r="A306" s="38">
        <v>361</v>
      </c>
      <c r="B306" s="22" t="s">
        <v>366</v>
      </c>
      <c r="C306" s="30" t="s">
        <v>21</v>
      </c>
      <c r="D306" s="22" t="s">
        <v>9</v>
      </c>
      <c r="E306" s="34">
        <v>3000000</v>
      </c>
      <c r="F306" s="30" t="s">
        <v>47</v>
      </c>
      <c r="G306" s="34">
        <v>0</v>
      </c>
      <c r="H306" s="35">
        <f t="shared" si="20"/>
        <v>3000000</v>
      </c>
      <c r="I306" s="23" t="s">
        <v>21</v>
      </c>
      <c r="J306" s="30" t="s">
        <v>400</v>
      </c>
      <c r="K306" s="32">
        <f t="shared" si="21"/>
        <v>3000000</v>
      </c>
      <c r="L306" s="56"/>
      <c r="M306" s="55"/>
    </row>
    <row r="307" spans="1:13" ht="22.5" hidden="1" customHeight="1" outlineLevel="2" thickBot="1" x14ac:dyDescent="0.25">
      <c r="A307" s="38">
        <v>362</v>
      </c>
      <c r="B307" s="22" t="s">
        <v>366</v>
      </c>
      <c r="C307" s="30" t="s">
        <v>21</v>
      </c>
      <c r="D307" s="22" t="s">
        <v>9</v>
      </c>
      <c r="E307" s="34">
        <v>3000000</v>
      </c>
      <c r="F307" s="30" t="s">
        <v>47</v>
      </c>
      <c r="G307" s="34">
        <v>0</v>
      </c>
      <c r="H307" s="35">
        <f t="shared" si="20"/>
        <v>3000000</v>
      </c>
      <c r="I307" s="23" t="s">
        <v>21</v>
      </c>
      <c r="J307" s="30" t="s">
        <v>400</v>
      </c>
      <c r="K307" s="32">
        <f t="shared" si="21"/>
        <v>3000000</v>
      </c>
      <c r="L307" s="56"/>
      <c r="M307" s="55"/>
    </row>
    <row r="308" spans="1:13" ht="22.5" customHeight="1" outlineLevel="2" thickBot="1" x14ac:dyDescent="0.25">
      <c r="A308" s="148">
        <v>363</v>
      </c>
      <c r="B308" s="149" t="s">
        <v>366</v>
      </c>
      <c r="C308" s="150" t="s">
        <v>41</v>
      </c>
      <c r="D308" s="149" t="s">
        <v>9</v>
      </c>
      <c r="E308" s="151">
        <v>200000</v>
      </c>
      <c r="F308" s="150" t="s">
        <v>47</v>
      </c>
      <c r="G308" s="151">
        <v>0</v>
      </c>
      <c r="H308" s="152">
        <f t="shared" si="20"/>
        <v>200000</v>
      </c>
      <c r="I308" s="153" t="s">
        <v>79</v>
      </c>
      <c r="J308" s="150" t="s">
        <v>268</v>
      </c>
      <c r="K308" s="154">
        <f t="shared" si="21"/>
        <v>200000</v>
      </c>
      <c r="L308" s="56" t="s">
        <v>703</v>
      </c>
      <c r="M308" s="94" t="s">
        <v>38</v>
      </c>
    </row>
    <row r="309" spans="1:13" ht="12.75" hidden="1" outlineLevel="2" thickBot="1" x14ac:dyDescent="0.25">
      <c r="A309" s="38">
        <v>364</v>
      </c>
      <c r="B309" s="22" t="s">
        <v>366</v>
      </c>
      <c r="C309" s="30" t="s">
        <v>16</v>
      </c>
      <c r="D309" s="22" t="s">
        <v>9</v>
      </c>
      <c r="E309" s="34">
        <v>3000000</v>
      </c>
      <c r="F309" s="30" t="s">
        <v>47</v>
      </c>
      <c r="G309" s="34">
        <v>0</v>
      </c>
      <c r="H309" s="35">
        <f t="shared" si="20"/>
        <v>3000000</v>
      </c>
      <c r="I309" s="23" t="s">
        <v>16</v>
      </c>
      <c r="J309" s="30" t="s">
        <v>475</v>
      </c>
      <c r="K309" s="32">
        <f t="shared" si="21"/>
        <v>3000000</v>
      </c>
      <c r="L309" s="56"/>
      <c r="M309" s="55"/>
    </row>
    <row r="310" spans="1:13" ht="12.75" hidden="1" outlineLevel="2" thickBot="1" x14ac:dyDescent="0.25">
      <c r="A310" s="38">
        <v>365</v>
      </c>
      <c r="B310" s="22" t="s">
        <v>366</v>
      </c>
      <c r="C310" s="30" t="s">
        <v>41</v>
      </c>
      <c r="D310" s="22" t="s">
        <v>9</v>
      </c>
      <c r="E310" s="34">
        <v>200000</v>
      </c>
      <c r="F310" s="30" t="s">
        <v>47</v>
      </c>
      <c r="G310" s="34">
        <v>0</v>
      </c>
      <c r="H310" s="35">
        <f t="shared" si="20"/>
        <v>200000</v>
      </c>
      <c r="I310" s="23" t="s">
        <v>79</v>
      </c>
      <c r="J310" s="30" t="s">
        <v>268</v>
      </c>
      <c r="K310" s="32">
        <f t="shared" si="21"/>
        <v>200000</v>
      </c>
      <c r="L310" s="56"/>
      <c r="M310" s="55"/>
    </row>
    <row r="311" spans="1:13" ht="12.75" hidden="1" outlineLevel="2" thickBot="1" x14ac:dyDescent="0.25">
      <c r="A311" s="38">
        <v>366</v>
      </c>
      <c r="B311" s="22" t="s">
        <v>366</v>
      </c>
      <c r="C311" s="30" t="s">
        <v>13</v>
      </c>
      <c r="D311" s="22" t="s">
        <v>9</v>
      </c>
      <c r="E311" s="34">
        <v>500000</v>
      </c>
      <c r="F311" s="30" t="s">
        <v>47</v>
      </c>
      <c r="G311" s="34">
        <v>0</v>
      </c>
      <c r="H311" s="35">
        <f t="shared" si="20"/>
        <v>500000</v>
      </c>
      <c r="I311" s="23" t="s">
        <v>13</v>
      </c>
      <c r="J311" s="30" t="s">
        <v>14</v>
      </c>
      <c r="K311" s="32">
        <f t="shared" si="21"/>
        <v>500000</v>
      </c>
      <c r="L311" s="56"/>
      <c r="M311" s="55"/>
    </row>
    <row r="312" spans="1:13" ht="12.75" hidden="1" outlineLevel="2" thickBot="1" x14ac:dyDescent="0.25">
      <c r="A312" s="38">
        <v>368</v>
      </c>
      <c r="B312" s="22" t="s">
        <v>366</v>
      </c>
      <c r="C312" s="30" t="s">
        <v>21</v>
      </c>
      <c r="D312" s="22" t="s">
        <v>9</v>
      </c>
      <c r="E312" s="34">
        <v>4000000</v>
      </c>
      <c r="F312" s="30" t="s">
        <v>47</v>
      </c>
      <c r="G312" s="34">
        <v>0</v>
      </c>
      <c r="H312" s="35">
        <f t="shared" si="20"/>
        <v>4000000</v>
      </c>
      <c r="I312" s="23" t="s">
        <v>21</v>
      </c>
      <c r="J312" s="39" t="s">
        <v>208</v>
      </c>
      <c r="K312" s="32">
        <f t="shared" si="21"/>
        <v>4000000</v>
      </c>
      <c r="L312" s="56"/>
      <c r="M312" s="55"/>
    </row>
    <row r="313" spans="1:13" ht="26.25" hidden="1" customHeight="1" outlineLevel="2" thickBot="1" x14ac:dyDescent="0.25">
      <c r="A313" s="38">
        <v>369</v>
      </c>
      <c r="B313" s="22" t="s">
        <v>366</v>
      </c>
      <c r="C313" s="30" t="s">
        <v>16</v>
      </c>
      <c r="D313" s="22" t="s">
        <v>9</v>
      </c>
      <c r="E313" s="34">
        <v>3000000</v>
      </c>
      <c r="F313" s="30" t="s">
        <v>47</v>
      </c>
      <c r="G313" s="34">
        <v>0</v>
      </c>
      <c r="H313" s="35">
        <f t="shared" si="20"/>
        <v>3000000</v>
      </c>
      <c r="I313" s="23" t="s">
        <v>16</v>
      </c>
      <c r="J313" s="39" t="s">
        <v>208</v>
      </c>
      <c r="K313" s="32">
        <f t="shared" si="21"/>
        <v>3000000</v>
      </c>
      <c r="L313" s="56"/>
      <c r="M313" s="55"/>
    </row>
    <row r="314" spans="1:13" ht="37.5" hidden="1" customHeight="1" outlineLevel="2" thickBot="1" x14ac:dyDescent="0.25">
      <c r="A314" s="38">
        <v>370</v>
      </c>
      <c r="B314" s="22" t="s">
        <v>366</v>
      </c>
      <c r="C314" s="30" t="s">
        <v>41</v>
      </c>
      <c r="D314" s="22" t="s">
        <v>9</v>
      </c>
      <c r="E314" s="34">
        <v>600000</v>
      </c>
      <c r="F314" s="30" t="s">
        <v>47</v>
      </c>
      <c r="G314" s="34">
        <v>0</v>
      </c>
      <c r="H314" s="35">
        <f t="shared" si="20"/>
        <v>600000</v>
      </c>
      <c r="I314" s="23" t="s">
        <v>18</v>
      </c>
      <c r="J314" s="30" t="s">
        <v>381</v>
      </c>
      <c r="K314" s="32">
        <f t="shared" si="21"/>
        <v>600000</v>
      </c>
      <c r="L314" s="56"/>
      <c r="M314" s="55"/>
    </row>
    <row r="315" spans="1:13" ht="36.75" hidden="1" customHeight="1" outlineLevel="2" thickBot="1" x14ac:dyDescent="0.25">
      <c r="A315" s="38">
        <v>371</v>
      </c>
      <c r="B315" s="22" t="s">
        <v>366</v>
      </c>
      <c r="C315" s="30" t="s">
        <v>41</v>
      </c>
      <c r="D315" s="22" t="s">
        <v>9</v>
      </c>
      <c r="E315" s="34">
        <v>2000000</v>
      </c>
      <c r="F315" s="30" t="s">
        <v>47</v>
      </c>
      <c r="G315" s="34">
        <v>0</v>
      </c>
      <c r="H315" s="35">
        <f t="shared" si="20"/>
        <v>2000000</v>
      </c>
      <c r="I315" s="23" t="s">
        <v>41</v>
      </c>
      <c r="J315" s="30" t="s">
        <v>495</v>
      </c>
      <c r="K315" s="32">
        <f t="shared" si="21"/>
        <v>2000000</v>
      </c>
      <c r="L315" s="56"/>
      <c r="M315" s="55"/>
    </row>
    <row r="316" spans="1:13" ht="22.5" hidden="1" customHeight="1" outlineLevel="2" thickBot="1" x14ac:dyDescent="0.25">
      <c r="A316" s="38">
        <v>372</v>
      </c>
      <c r="B316" s="22" t="s">
        <v>366</v>
      </c>
      <c r="C316" s="30" t="s">
        <v>30</v>
      </c>
      <c r="D316" s="22" t="s">
        <v>9</v>
      </c>
      <c r="E316" s="34">
        <v>100000</v>
      </c>
      <c r="F316" s="30" t="s">
        <v>47</v>
      </c>
      <c r="G316" s="34">
        <v>0</v>
      </c>
      <c r="H316" s="35">
        <f t="shared" si="20"/>
        <v>100000</v>
      </c>
      <c r="I316" s="23" t="s">
        <v>18</v>
      </c>
      <c r="J316" s="30" t="s">
        <v>381</v>
      </c>
      <c r="K316" s="32">
        <f t="shared" si="21"/>
        <v>100000</v>
      </c>
      <c r="L316" s="56"/>
      <c r="M316" s="55"/>
    </row>
    <row r="317" spans="1:13" ht="37.5" hidden="1" customHeight="1" outlineLevel="2" thickBot="1" x14ac:dyDescent="0.25">
      <c r="A317" s="15">
        <v>373</v>
      </c>
      <c r="B317" s="22" t="s">
        <v>366</v>
      </c>
      <c r="C317" s="89" t="s">
        <v>13</v>
      </c>
      <c r="D317" s="22" t="s">
        <v>9</v>
      </c>
      <c r="E317" s="34">
        <v>2000000</v>
      </c>
      <c r="F317" s="30" t="s">
        <v>47</v>
      </c>
      <c r="G317" s="34">
        <v>0</v>
      </c>
      <c r="H317" s="35">
        <f t="shared" si="20"/>
        <v>2000000</v>
      </c>
      <c r="I317" s="23" t="s">
        <v>13</v>
      </c>
      <c r="J317" s="30" t="s">
        <v>671</v>
      </c>
      <c r="K317" s="32">
        <f t="shared" si="21"/>
        <v>2000000</v>
      </c>
      <c r="L317" s="56"/>
      <c r="M317" s="129"/>
    </row>
    <row r="318" spans="1:13" ht="22.5" hidden="1" customHeight="1" outlineLevel="2" thickBot="1" x14ac:dyDescent="0.25">
      <c r="A318" s="38">
        <v>374</v>
      </c>
      <c r="B318" s="22" t="s">
        <v>366</v>
      </c>
      <c r="C318" s="30" t="s">
        <v>41</v>
      </c>
      <c r="D318" s="22" t="s">
        <v>9</v>
      </c>
      <c r="E318" s="34">
        <v>350000</v>
      </c>
      <c r="F318" s="30" t="s">
        <v>47</v>
      </c>
      <c r="G318" s="34">
        <v>0</v>
      </c>
      <c r="H318" s="35">
        <f t="shared" si="20"/>
        <v>350000</v>
      </c>
      <c r="I318" s="23" t="s">
        <v>18</v>
      </c>
      <c r="J318" s="30" t="s">
        <v>381</v>
      </c>
      <c r="K318" s="32">
        <f t="shared" si="21"/>
        <v>350000</v>
      </c>
      <c r="L318" s="56"/>
      <c r="M318" s="55"/>
    </row>
    <row r="319" spans="1:13" ht="12.75" hidden="1" outlineLevel="2" thickBot="1" x14ac:dyDescent="0.25">
      <c r="A319" s="38">
        <v>376</v>
      </c>
      <c r="B319" s="22" t="s">
        <v>366</v>
      </c>
      <c r="C319" s="30" t="s">
        <v>13</v>
      </c>
      <c r="D319" s="22" t="s">
        <v>9</v>
      </c>
      <c r="E319" s="34">
        <v>500000</v>
      </c>
      <c r="F319" s="30" t="s">
        <v>47</v>
      </c>
      <c r="G319" s="34">
        <v>0</v>
      </c>
      <c r="H319" s="35">
        <f t="shared" si="20"/>
        <v>500000</v>
      </c>
      <c r="I319" s="23" t="s">
        <v>13</v>
      </c>
      <c r="J319" s="30" t="s">
        <v>14</v>
      </c>
      <c r="K319" s="32">
        <f t="shared" si="21"/>
        <v>500000</v>
      </c>
      <c r="L319" s="56"/>
      <c r="M319" s="55"/>
    </row>
    <row r="320" spans="1:13" ht="12.75" hidden="1" outlineLevel="2" thickBot="1" x14ac:dyDescent="0.25">
      <c r="A320" s="38">
        <v>377</v>
      </c>
      <c r="B320" s="22" t="s">
        <v>366</v>
      </c>
      <c r="C320" s="30" t="s">
        <v>29</v>
      </c>
      <c r="D320" s="22" t="s">
        <v>9</v>
      </c>
      <c r="E320" s="34">
        <v>2500000</v>
      </c>
      <c r="F320" s="30" t="s">
        <v>47</v>
      </c>
      <c r="G320" s="34">
        <v>0</v>
      </c>
      <c r="H320" s="35">
        <f t="shared" si="20"/>
        <v>2500000</v>
      </c>
      <c r="I320" s="23" t="s">
        <v>79</v>
      </c>
      <c r="J320" s="30" t="s">
        <v>268</v>
      </c>
      <c r="K320" s="32">
        <f t="shared" si="21"/>
        <v>2500000</v>
      </c>
      <c r="L320" s="56"/>
      <c r="M320" s="55"/>
    </row>
    <row r="321" spans="1:13" ht="12.75" hidden="1" outlineLevel="2" thickBot="1" x14ac:dyDescent="0.25">
      <c r="A321" s="38">
        <v>426</v>
      </c>
      <c r="B321" s="22" t="s">
        <v>366</v>
      </c>
      <c r="C321" s="30" t="s">
        <v>30</v>
      </c>
      <c r="D321" s="22" t="s">
        <v>9</v>
      </c>
      <c r="E321" s="34">
        <v>300000</v>
      </c>
      <c r="F321" s="30" t="s">
        <v>47</v>
      </c>
      <c r="G321" s="34">
        <v>0</v>
      </c>
      <c r="H321" s="35">
        <f t="shared" si="20"/>
        <v>300000</v>
      </c>
      <c r="I321" s="23" t="s">
        <v>19</v>
      </c>
      <c r="J321" s="39" t="s">
        <v>208</v>
      </c>
      <c r="K321" s="32">
        <f t="shared" si="21"/>
        <v>300000</v>
      </c>
      <c r="L321" s="56"/>
      <c r="M321" s="55"/>
    </row>
    <row r="322" spans="1:13" ht="12.75" hidden="1" outlineLevel="2" thickBot="1" x14ac:dyDescent="0.25">
      <c r="A322" s="38">
        <v>427</v>
      </c>
      <c r="B322" s="22" t="s">
        <v>366</v>
      </c>
      <c r="C322" s="30" t="s">
        <v>30</v>
      </c>
      <c r="D322" s="22" t="s">
        <v>9</v>
      </c>
      <c r="E322" s="34">
        <v>300000</v>
      </c>
      <c r="F322" s="30" t="s">
        <v>47</v>
      </c>
      <c r="G322" s="34">
        <v>0</v>
      </c>
      <c r="H322" s="35">
        <f t="shared" si="20"/>
        <v>300000</v>
      </c>
      <c r="I322" s="23" t="s">
        <v>79</v>
      </c>
      <c r="J322" s="30" t="s">
        <v>268</v>
      </c>
      <c r="K322" s="74">
        <f t="shared" si="21"/>
        <v>300000</v>
      </c>
      <c r="L322" s="56"/>
      <c r="M322" s="55"/>
    </row>
    <row r="323" spans="1:13" ht="12.75" hidden="1" outlineLevel="2" thickBot="1" x14ac:dyDescent="0.25">
      <c r="A323" s="38">
        <v>428</v>
      </c>
      <c r="B323" s="22" t="s">
        <v>366</v>
      </c>
      <c r="C323" s="30" t="s">
        <v>30</v>
      </c>
      <c r="D323" s="22" t="s">
        <v>9</v>
      </c>
      <c r="E323" s="34">
        <v>300000</v>
      </c>
      <c r="F323" s="30" t="s">
        <v>47</v>
      </c>
      <c r="G323" s="34">
        <v>0</v>
      </c>
      <c r="H323" s="35">
        <f t="shared" si="20"/>
        <v>300000</v>
      </c>
      <c r="I323" s="23" t="s">
        <v>79</v>
      </c>
      <c r="J323" s="30" t="s">
        <v>268</v>
      </c>
      <c r="K323" s="32">
        <f t="shared" si="21"/>
        <v>300000</v>
      </c>
      <c r="L323" s="56"/>
      <c r="M323" s="55"/>
    </row>
    <row r="324" spans="1:13" ht="12.75" hidden="1" outlineLevel="2" thickBot="1" x14ac:dyDescent="0.25">
      <c r="A324" s="38">
        <v>429</v>
      </c>
      <c r="B324" s="22" t="s">
        <v>366</v>
      </c>
      <c r="C324" s="30" t="s">
        <v>30</v>
      </c>
      <c r="D324" s="22" t="s">
        <v>9</v>
      </c>
      <c r="E324" s="34">
        <v>200000</v>
      </c>
      <c r="F324" s="30" t="s">
        <v>47</v>
      </c>
      <c r="G324" s="34">
        <v>0</v>
      </c>
      <c r="H324" s="35">
        <f t="shared" si="20"/>
        <v>200000</v>
      </c>
      <c r="I324" s="23" t="s">
        <v>30</v>
      </c>
      <c r="J324" s="39" t="s">
        <v>208</v>
      </c>
      <c r="K324" s="32">
        <f t="shared" si="21"/>
        <v>200000</v>
      </c>
      <c r="L324" s="56"/>
      <c r="M324" s="55"/>
    </row>
    <row r="325" spans="1:13" ht="12.75" hidden="1" outlineLevel="1" thickBot="1" x14ac:dyDescent="0.25">
      <c r="A325" s="38"/>
      <c r="B325" s="88" t="s">
        <v>694</v>
      </c>
      <c r="C325" s="30"/>
      <c r="D325" s="22"/>
      <c r="E325" s="34"/>
      <c r="F325" s="30"/>
      <c r="G325" s="34"/>
      <c r="H325" s="35">
        <f>SUBTOTAL(9,H281:H324)</f>
        <v>2940000</v>
      </c>
      <c r="I325" s="23"/>
      <c r="J325" s="39"/>
      <c r="K325" s="32"/>
      <c r="L325" s="56"/>
      <c r="M325" s="55"/>
    </row>
    <row r="326" spans="1:13" ht="12.75" outlineLevel="2" thickBot="1" x14ac:dyDescent="0.25">
      <c r="A326" s="156">
        <v>65</v>
      </c>
      <c r="B326" s="149" t="s">
        <v>121</v>
      </c>
      <c r="C326" s="150" t="s">
        <v>23</v>
      </c>
      <c r="D326" s="149" t="s">
        <v>9</v>
      </c>
      <c r="E326" s="151">
        <v>500000</v>
      </c>
      <c r="F326" s="150" t="s">
        <v>47</v>
      </c>
      <c r="G326" s="151">
        <v>0</v>
      </c>
      <c r="H326" s="152">
        <f t="shared" ref="H326:H364" si="22">E326-G326</f>
        <v>500000</v>
      </c>
      <c r="I326" s="153" t="s">
        <v>79</v>
      </c>
      <c r="J326" s="149">
        <v>956</v>
      </c>
      <c r="K326" s="154">
        <v>200000</v>
      </c>
      <c r="L326" s="56" t="s">
        <v>703</v>
      </c>
      <c r="M326" s="94" t="s">
        <v>76</v>
      </c>
    </row>
    <row r="327" spans="1:13" ht="12.75" hidden="1" outlineLevel="2" thickBot="1" x14ac:dyDescent="0.25">
      <c r="A327" s="15">
        <v>66</v>
      </c>
      <c r="B327" s="22" t="s">
        <v>121</v>
      </c>
      <c r="C327" s="30" t="s">
        <v>123</v>
      </c>
      <c r="D327" s="22" t="s">
        <v>9</v>
      </c>
      <c r="E327" s="34">
        <v>820000</v>
      </c>
      <c r="F327" s="30" t="s">
        <v>47</v>
      </c>
      <c r="G327" s="34">
        <v>0</v>
      </c>
      <c r="H327" s="35">
        <f t="shared" si="22"/>
        <v>820000</v>
      </c>
      <c r="I327" s="23" t="s">
        <v>123</v>
      </c>
      <c r="J327" s="22">
        <v>6231</v>
      </c>
      <c r="K327" s="32">
        <f t="shared" ref="K327:K352" si="23">H327</f>
        <v>820000</v>
      </c>
      <c r="L327" s="56"/>
      <c r="M327" s="55"/>
    </row>
    <row r="328" spans="1:13" ht="12.75" hidden="1" outlineLevel="2" thickBot="1" x14ac:dyDescent="0.25">
      <c r="A328" s="15">
        <v>67</v>
      </c>
      <c r="B328" s="22" t="s">
        <v>121</v>
      </c>
      <c r="C328" s="30" t="s">
        <v>31</v>
      </c>
      <c r="D328" s="22" t="s">
        <v>9</v>
      </c>
      <c r="E328" s="34">
        <v>290880</v>
      </c>
      <c r="F328" s="30" t="s">
        <v>47</v>
      </c>
      <c r="G328" s="34">
        <v>0</v>
      </c>
      <c r="H328" s="35">
        <f t="shared" si="22"/>
        <v>290880</v>
      </c>
      <c r="I328" s="23" t="s">
        <v>79</v>
      </c>
      <c r="J328" s="22">
        <v>956</v>
      </c>
      <c r="K328" s="32">
        <f t="shared" si="23"/>
        <v>290880</v>
      </c>
      <c r="L328" s="56"/>
      <c r="M328" s="55"/>
    </row>
    <row r="329" spans="1:13" ht="12.75" hidden="1" outlineLevel="2" thickBot="1" x14ac:dyDescent="0.25">
      <c r="A329" s="15">
        <v>68</v>
      </c>
      <c r="B329" s="22" t="s">
        <v>121</v>
      </c>
      <c r="C329" s="30" t="s">
        <v>23</v>
      </c>
      <c r="D329" s="22" t="s">
        <v>9</v>
      </c>
      <c r="E329" s="34">
        <v>133000</v>
      </c>
      <c r="F329" s="30" t="s">
        <v>47</v>
      </c>
      <c r="G329" s="34">
        <v>0</v>
      </c>
      <c r="H329" s="35">
        <f t="shared" si="22"/>
        <v>133000</v>
      </c>
      <c r="I329" s="23" t="s">
        <v>79</v>
      </c>
      <c r="J329" s="22">
        <v>956</v>
      </c>
      <c r="K329" s="32">
        <f t="shared" si="23"/>
        <v>133000</v>
      </c>
      <c r="L329" s="56"/>
      <c r="M329" s="55"/>
    </row>
    <row r="330" spans="1:13" ht="12.75" hidden="1" outlineLevel="2" thickBot="1" x14ac:dyDescent="0.25">
      <c r="A330" s="15">
        <v>69</v>
      </c>
      <c r="B330" s="22" t="s">
        <v>121</v>
      </c>
      <c r="C330" s="30" t="s">
        <v>31</v>
      </c>
      <c r="D330" s="22" t="s">
        <v>9</v>
      </c>
      <c r="E330" s="34">
        <v>70000</v>
      </c>
      <c r="F330" s="30" t="s">
        <v>47</v>
      </c>
      <c r="G330" s="34">
        <v>0</v>
      </c>
      <c r="H330" s="35">
        <f t="shared" si="22"/>
        <v>70000</v>
      </c>
      <c r="I330" s="23" t="s">
        <v>18</v>
      </c>
      <c r="J330" s="22">
        <v>6129</v>
      </c>
      <c r="K330" s="32">
        <f t="shared" si="23"/>
        <v>70000</v>
      </c>
      <c r="L330" s="56"/>
      <c r="M330" s="55"/>
    </row>
    <row r="331" spans="1:13" ht="12.75" hidden="1" outlineLevel="2" thickBot="1" x14ac:dyDescent="0.25">
      <c r="A331" s="15">
        <v>70</v>
      </c>
      <c r="B331" s="22" t="s">
        <v>121</v>
      </c>
      <c r="C331" s="30" t="s">
        <v>21</v>
      </c>
      <c r="D331" s="22" t="s">
        <v>9</v>
      </c>
      <c r="E331" s="34">
        <v>70000</v>
      </c>
      <c r="F331" s="30" t="s">
        <v>47</v>
      </c>
      <c r="G331" s="34">
        <v>0</v>
      </c>
      <c r="H331" s="35">
        <f t="shared" si="22"/>
        <v>70000</v>
      </c>
      <c r="I331" s="23" t="s">
        <v>21</v>
      </c>
      <c r="J331" s="22">
        <v>5525</v>
      </c>
      <c r="K331" s="32">
        <f t="shared" si="23"/>
        <v>70000</v>
      </c>
      <c r="L331" s="56"/>
      <c r="M331" s="55"/>
    </row>
    <row r="332" spans="1:13" ht="12.75" hidden="1" outlineLevel="2" thickBot="1" x14ac:dyDescent="0.25">
      <c r="A332" s="15">
        <v>71</v>
      </c>
      <c r="B332" s="22" t="s">
        <v>121</v>
      </c>
      <c r="C332" s="30" t="s">
        <v>21</v>
      </c>
      <c r="D332" s="22">
        <v>4022</v>
      </c>
      <c r="E332" s="34">
        <v>7726760</v>
      </c>
      <c r="F332" s="30" t="s">
        <v>47</v>
      </c>
      <c r="G332" s="34">
        <v>4730000</v>
      </c>
      <c r="H332" s="35">
        <f t="shared" si="22"/>
        <v>2996760</v>
      </c>
      <c r="I332" s="23" t="s">
        <v>79</v>
      </c>
      <c r="J332" s="22">
        <v>956</v>
      </c>
      <c r="K332" s="32">
        <f t="shared" si="23"/>
        <v>2996760</v>
      </c>
      <c r="L332" s="56"/>
      <c r="M332" s="55"/>
    </row>
    <row r="333" spans="1:13" ht="12.75" hidden="1" outlineLevel="2" thickBot="1" x14ac:dyDescent="0.25">
      <c r="A333" s="15">
        <v>72</v>
      </c>
      <c r="B333" s="22" t="s">
        <v>121</v>
      </c>
      <c r="C333" s="30" t="s">
        <v>21</v>
      </c>
      <c r="D333" s="22">
        <v>6290</v>
      </c>
      <c r="E333" s="34">
        <v>16986659.48</v>
      </c>
      <c r="F333" s="30" t="s">
        <v>47</v>
      </c>
      <c r="G333" s="34">
        <v>13458115</v>
      </c>
      <c r="H333" s="35">
        <f t="shared" si="22"/>
        <v>3528544.4800000004</v>
      </c>
      <c r="I333" s="23" t="s">
        <v>21</v>
      </c>
      <c r="J333" s="22">
        <v>4066</v>
      </c>
      <c r="K333" s="32">
        <f t="shared" si="23"/>
        <v>3528544.4800000004</v>
      </c>
      <c r="L333" s="56"/>
      <c r="M333" s="55"/>
    </row>
    <row r="334" spans="1:13" ht="12.75" hidden="1" outlineLevel="2" thickBot="1" x14ac:dyDescent="0.25">
      <c r="A334" s="15">
        <v>73</v>
      </c>
      <c r="B334" s="22" t="s">
        <v>121</v>
      </c>
      <c r="C334" s="30" t="s">
        <v>21</v>
      </c>
      <c r="D334" s="22" t="s">
        <v>9</v>
      </c>
      <c r="E334" s="34">
        <v>150000</v>
      </c>
      <c r="F334" s="30" t="s">
        <v>47</v>
      </c>
      <c r="G334" s="34">
        <v>0</v>
      </c>
      <c r="H334" s="35">
        <f t="shared" si="22"/>
        <v>150000</v>
      </c>
      <c r="I334" s="23" t="s">
        <v>21</v>
      </c>
      <c r="J334" s="22">
        <v>4070</v>
      </c>
      <c r="K334" s="32">
        <f t="shared" si="23"/>
        <v>150000</v>
      </c>
      <c r="L334" s="56"/>
      <c r="M334" s="55"/>
    </row>
    <row r="335" spans="1:13" ht="36" hidden="1" customHeight="1" outlineLevel="2" thickBot="1" x14ac:dyDescent="0.25">
      <c r="A335" s="15">
        <v>74</v>
      </c>
      <c r="B335" s="22" t="s">
        <v>121</v>
      </c>
      <c r="C335" s="30" t="s">
        <v>21</v>
      </c>
      <c r="D335" s="22" t="s">
        <v>9</v>
      </c>
      <c r="E335" s="34">
        <v>100000</v>
      </c>
      <c r="F335" s="30" t="s">
        <v>47</v>
      </c>
      <c r="G335" s="34">
        <v>0</v>
      </c>
      <c r="H335" s="35">
        <f t="shared" si="22"/>
        <v>100000</v>
      </c>
      <c r="I335" s="23" t="s">
        <v>21</v>
      </c>
      <c r="J335" s="22">
        <v>4070</v>
      </c>
      <c r="K335" s="32">
        <f t="shared" si="23"/>
        <v>100000</v>
      </c>
      <c r="L335" s="56"/>
      <c r="M335" s="55"/>
    </row>
    <row r="336" spans="1:13" ht="12.75" hidden="1" outlineLevel="2" thickBot="1" x14ac:dyDescent="0.25">
      <c r="A336" s="15">
        <v>76</v>
      </c>
      <c r="B336" s="22" t="s">
        <v>121</v>
      </c>
      <c r="C336" s="30" t="s">
        <v>21</v>
      </c>
      <c r="D336" s="22" t="s">
        <v>9</v>
      </c>
      <c r="E336" s="34">
        <v>250000</v>
      </c>
      <c r="F336" s="30" t="s">
        <v>47</v>
      </c>
      <c r="G336" s="34">
        <v>0</v>
      </c>
      <c r="H336" s="35">
        <f t="shared" si="22"/>
        <v>250000</v>
      </c>
      <c r="I336" s="23" t="s">
        <v>79</v>
      </c>
      <c r="J336" s="22">
        <v>956</v>
      </c>
      <c r="K336" s="32">
        <f t="shared" si="23"/>
        <v>250000</v>
      </c>
      <c r="L336" s="56"/>
      <c r="M336" s="55"/>
    </row>
    <row r="337" spans="1:14" ht="12.75" hidden="1" outlineLevel="2" thickBot="1" x14ac:dyDescent="0.25">
      <c r="A337" s="15">
        <v>77</v>
      </c>
      <c r="B337" s="22" t="s">
        <v>121</v>
      </c>
      <c r="C337" s="30" t="s">
        <v>21</v>
      </c>
      <c r="D337" s="22" t="s">
        <v>9</v>
      </c>
      <c r="E337" s="34">
        <v>400000</v>
      </c>
      <c r="F337" s="30" t="s">
        <v>47</v>
      </c>
      <c r="G337" s="34">
        <v>0</v>
      </c>
      <c r="H337" s="35">
        <f t="shared" si="22"/>
        <v>400000</v>
      </c>
      <c r="I337" s="23" t="s">
        <v>21</v>
      </c>
      <c r="J337" s="22">
        <v>4070</v>
      </c>
      <c r="K337" s="32">
        <f t="shared" si="23"/>
        <v>400000</v>
      </c>
      <c r="L337" s="56"/>
      <c r="M337" s="55"/>
    </row>
    <row r="338" spans="1:14" ht="12.75" hidden="1" outlineLevel="2" thickBot="1" x14ac:dyDescent="0.25">
      <c r="A338" s="15">
        <v>78</v>
      </c>
      <c r="B338" s="22" t="s">
        <v>121</v>
      </c>
      <c r="C338" s="30" t="s">
        <v>21</v>
      </c>
      <c r="D338" s="22" t="s">
        <v>9</v>
      </c>
      <c r="E338" s="34">
        <v>2000000</v>
      </c>
      <c r="F338" s="30" t="s">
        <v>47</v>
      </c>
      <c r="G338" s="34">
        <v>0</v>
      </c>
      <c r="H338" s="35">
        <f t="shared" si="22"/>
        <v>2000000</v>
      </c>
      <c r="I338" s="23" t="s">
        <v>21</v>
      </c>
      <c r="J338" s="22">
        <v>5525</v>
      </c>
      <c r="K338" s="32">
        <f t="shared" si="23"/>
        <v>2000000</v>
      </c>
      <c r="L338" s="56"/>
      <c r="M338" s="55"/>
    </row>
    <row r="339" spans="1:14" ht="12.75" hidden="1" outlineLevel="2" thickBot="1" x14ac:dyDescent="0.25">
      <c r="A339" s="15">
        <v>79</v>
      </c>
      <c r="B339" s="22" t="s">
        <v>121</v>
      </c>
      <c r="C339" s="30" t="s">
        <v>23</v>
      </c>
      <c r="D339" s="22" t="s">
        <v>9</v>
      </c>
      <c r="E339" s="34">
        <v>50000</v>
      </c>
      <c r="F339" s="30" t="s">
        <v>47</v>
      </c>
      <c r="G339" s="34">
        <v>0</v>
      </c>
      <c r="H339" s="35">
        <f t="shared" si="22"/>
        <v>50000</v>
      </c>
      <c r="I339" s="23" t="s">
        <v>83</v>
      </c>
      <c r="J339" s="22">
        <v>3420</v>
      </c>
      <c r="K339" s="32">
        <f t="shared" si="23"/>
        <v>50000</v>
      </c>
      <c r="L339" s="56"/>
      <c r="M339" s="55"/>
    </row>
    <row r="340" spans="1:14" ht="12.75" hidden="1" outlineLevel="2" thickBot="1" x14ac:dyDescent="0.25">
      <c r="A340" s="15">
        <v>80</v>
      </c>
      <c r="B340" s="22" t="s">
        <v>121</v>
      </c>
      <c r="C340" s="30" t="s">
        <v>20</v>
      </c>
      <c r="D340" s="22" t="s">
        <v>9</v>
      </c>
      <c r="E340" s="34">
        <v>120000</v>
      </c>
      <c r="F340" s="30" t="s">
        <v>47</v>
      </c>
      <c r="G340" s="34">
        <v>0</v>
      </c>
      <c r="H340" s="35">
        <f t="shared" si="22"/>
        <v>120000</v>
      </c>
      <c r="I340" s="23" t="s">
        <v>20</v>
      </c>
      <c r="J340" s="22">
        <v>6104</v>
      </c>
      <c r="K340" s="32">
        <f t="shared" si="23"/>
        <v>120000</v>
      </c>
      <c r="L340" s="56"/>
      <c r="M340" s="55"/>
    </row>
    <row r="341" spans="1:14" ht="12.75" hidden="1" outlineLevel="2" thickBot="1" x14ac:dyDescent="0.25">
      <c r="A341" s="15">
        <v>82</v>
      </c>
      <c r="B341" s="22" t="s">
        <v>121</v>
      </c>
      <c r="C341" s="30" t="s">
        <v>19</v>
      </c>
      <c r="D341" s="22" t="s">
        <v>9</v>
      </c>
      <c r="E341" s="34">
        <v>50000</v>
      </c>
      <c r="F341" s="30" t="s">
        <v>47</v>
      </c>
      <c r="G341" s="34">
        <v>0</v>
      </c>
      <c r="H341" s="35">
        <f t="shared" si="22"/>
        <v>50000</v>
      </c>
      <c r="I341" s="23" t="s">
        <v>41</v>
      </c>
      <c r="J341" s="22">
        <v>4011</v>
      </c>
      <c r="K341" s="32">
        <f t="shared" si="23"/>
        <v>50000</v>
      </c>
      <c r="L341" s="56"/>
      <c r="M341" s="55"/>
    </row>
    <row r="342" spans="1:14" ht="12.75" hidden="1" outlineLevel="2" thickBot="1" x14ac:dyDescent="0.25">
      <c r="A342" s="15">
        <v>83</v>
      </c>
      <c r="B342" s="22" t="s">
        <v>121</v>
      </c>
      <c r="C342" s="30" t="s">
        <v>41</v>
      </c>
      <c r="D342" s="22" t="s">
        <v>9</v>
      </c>
      <c r="E342" s="34">
        <v>600000</v>
      </c>
      <c r="F342" s="30" t="s">
        <v>47</v>
      </c>
      <c r="G342" s="34">
        <v>0</v>
      </c>
      <c r="H342" s="35">
        <f t="shared" si="22"/>
        <v>600000</v>
      </c>
      <c r="I342" s="23" t="s">
        <v>41</v>
      </c>
      <c r="J342" s="22">
        <v>4011</v>
      </c>
      <c r="K342" s="32">
        <f t="shared" si="23"/>
        <v>600000</v>
      </c>
      <c r="L342" s="56"/>
      <c r="M342" s="55"/>
    </row>
    <row r="343" spans="1:14" ht="12.75" hidden="1" outlineLevel="2" thickBot="1" x14ac:dyDescent="0.25">
      <c r="A343" s="87">
        <v>84</v>
      </c>
      <c r="B343" s="88" t="s">
        <v>121</v>
      </c>
      <c r="C343" s="89" t="s">
        <v>41</v>
      </c>
      <c r="D343" s="88" t="s">
        <v>9</v>
      </c>
      <c r="E343" s="90">
        <v>360000</v>
      </c>
      <c r="F343" s="89" t="s">
        <v>47</v>
      </c>
      <c r="G343" s="90">
        <v>0</v>
      </c>
      <c r="H343" s="91">
        <f t="shared" si="22"/>
        <v>360000</v>
      </c>
      <c r="I343" s="92" t="s">
        <v>41</v>
      </c>
      <c r="J343" s="88">
        <v>3009</v>
      </c>
      <c r="K343" s="93">
        <f t="shared" si="23"/>
        <v>360000</v>
      </c>
      <c r="L343" s="56"/>
      <c r="M343" s="94"/>
    </row>
    <row r="344" spans="1:14" ht="12.75" hidden="1" outlineLevel="2" thickBot="1" x14ac:dyDescent="0.25">
      <c r="A344" s="87">
        <v>85</v>
      </c>
      <c r="B344" s="88" t="s">
        <v>121</v>
      </c>
      <c r="C344" s="89" t="s">
        <v>41</v>
      </c>
      <c r="D344" s="88" t="s">
        <v>9</v>
      </c>
      <c r="E344" s="90">
        <v>300000</v>
      </c>
      <c r="F344" s="89" t="s">
        <v>47</v>
      </c>
      <c r="G344" s="90">
        <v>0</v>
      </c>
      <c r="H344" s="91">
        <f t="shared" si="22"/>
        <v>300000</v>
      </c>
      <c r="I344" s="92" t="s">
        <v>41</v>
      </c>
      <c r="J344" s="88">
        <v>3009</v>
      </c>
      <c r="K344" s="93">
        <f t="shared" si="23"/>
        <v>300000</v>
      </c>
      <c r="L344" s="56"/>
      <c r="M344" s="94"/>
    </row>
    <row r="345" spans="1:14" ht="12.75" hidden="1" outlineLevel="2" thickBot="1" x14ac:dyDescent="0.25">
      <c r="A345" s="15">
        <v>87</v>
      </c>
      <c r="B345" s="22" t="s">
        <v>121</v>
      </c>
      <c r="C345" s="30" t="s">
        <v>20</v>
      </c>
      <c r="D345" s="22" t="s">
        <v>9</v>
      </c>
      <c r="E345" s="34">
        <v>50000</v>
      </c>
      <c r="F345" s="30" t="s">
        <v>47</v>
      </c>
      <c r="G345" s="34">
        <v>0</v>
      </c>
      <c r="H345" s="35">
        <f t="shared" si="22"/>
        <v>50000</v>
      </c>
      <c r="I345" s="23" t="s">
        <v>79</v>
      </c>
      <c r="J345" s="22">
        <v>956</v>
      </c>
      <c r="K345" s="32">
        <f t="shared" si="23"/>
        <v>50000</v>
      </c>
      <c r="L345" s="56"/>
      <c r="M345" s="55"/>
    </row>
    <row r="346" spans="1:14" ht="12.75" hidden="1" outlineLevel="2" thickBot="1" x14ac:dyDescent="0.25">
      <c r="A346" s="15">
        <v>88</v>
      </c>
      <c r="B346" s="22" t="s">
        <v>121</v>
      </c>
      <c r="C346" s="30" t="s">
        <v>23</v>
      </c>
      <c r="D346" s="22" t="s">
        <v>9</v>
      </c>
      <c r="E346" s="34">
        <v>250000</v>
      </c>
      <c r="F346" s="30" t="s">
        <v>47</v>
      </c>
      <c r="G346" s="34">
        <v>0</v>
      </c>
      <c r="H346" s="35">
        <f t="shared" si="22"/>
        <v>250000</v>
      </c>
      <c r="I346" s="23" t="s">
        <v>79</v>
      </c>
      <c r="J346" s="22">
        <v>956</v>
      </c>
      <c r="K346" s="32">
        <f t="shared" si="23"/>
        <v>250000</v>
      </c>
      <c r="L346" s="56"/>
      <c r="M346" s="55"/>
    </row>
    <row r="347" spans="1:14" ht="12.75" hidden="1" outlineLevel="2" thickBot="1" x14ac:dyDescent="0.25">
      <c r="A347" s="15">
        <v>89</v>
      </c>
      <c r="B347" s="22" t="s">
        <v>121</v>
      </c>
      <c r="C347" s="30" t="s">
        <v>23</v>
      </c>
      <c r="D347" s="22">
        <v>4148</v>
      </c>
      <c r="E347" s="34">
        <v>210000</v>
      </c>
      <c r="F347" s="30" t="s">
        <v>47</v>
      </c>
      <c r="G347" s="34">
        <v>50000</v>
      </c>
      <c r="H347" s="35">
        <f t="shared" si="22"/>
        <v>160000</v>
      </c>
      <c r="I347" s="23" t="s">
        <v>79</v>
      </c>
      <c r="J347" s="22">
        <v>956</v>
      </c>
      <c r="K347" s="32">
        <f t="shared" si="23"/>
        <v>160000</v>
      </c>
      <c r="L347" s="56"/>
      <c r="M347" s="55"/>
    </row>
    <row r="348" spans="1:14" ht="24" hidden="1" customHeight="1" outlineLevel="2" thickBot="1" x14ac:dyDescent="0.25">
      <c r="A348" s="15">
        <v>90</v>
      </c>
      <c r="B348" s="22" t="s">
        <v>121</v>
      </c>
      <c r="C348" s="30" t="s">
        <v>148</v>
      </c>
      <c r="D348" s="22" t="s">
        <v>9</v>
      </c>
      <c r="E348" s="34">
        <v>500000</v>
      </c>
      <c r="F348" s="30" t="s">
        <v>47</v>
      </c>
      <c r="G348" s="34">
        <v>0</v>
      </c>
      <c r="H348" s="35">
        <f t="shared" si="22"/>
        <v>500000</v>
      </c>
      <c r="I348" s="23" t="s">
        <v>79</v>
      </c>
      <c r="J348" s="22">
        <v>956</v>
      </c>
      <c r="K348" s="32">
        <f t="shared" si="23"/>
        <v>500000</v>
      </c>
      <c r="L348" s="56"/>
      <c r="M348" s="55"/>
      <c r="N348" s="104"/>
    </row>
    <row r="349" spans="1:14" ht="12.75" hidden="1" outlineLevel="2" thickBot="1" x14ac:dyDescent="0.25">
      <c r="A349" s="15">
        <v>93</v>
      </c>
      <c r="B349" s="22" t="s">
        <v>121</v>
      </c>
      <c r="C349" s="30" t="s">
        <v>16</v>
      </c>
      <c r="D349" s="22" t="s">
        <v>9</v>
      </c>
      <c r="E349" s="34">
        <v>500000</v>
      </c>
      <c r="F349" s="30" t="s">
        <v>47</v>
      </c>
      <c r="G349" s="34">
        <v>0</v>
      </c>
      <c r="H349" s="35">
        <f t="shared" si="22"/>
        <v>500000</v>
      </c>
      <c r="I349" s="23" t="s">
        <v>16</v>
      </c>
      <c r="J349" s="22">
        <v>5068</v>
      </c>
      <c r="K349" s="32">
        <f t="shared" si="23"/>
        <v>500000</v>
      </c>
      <c r="L349" s="56"/>
      <c r="M349" s="55"/>
    </row>
    <row r="350" spans="1:14" ht="12.75" hidden="1" outlineLevel="2" thickBot="1" x14ac:dyDescent="0.25">
      <c r="A350" s="15">
        <v>94</v>
      </c>
      <c r="B350" s="22" t="s">
        <v>121</v>
      </c>
      <c r="C350" s="30" t="s">
        <v>30</v>
      </c>
      <c r="D350" s="22" t="s">
        <v>9</v>
      </c>
      <c r="E350" s="34">
        <v>150000</v>
      </c>
      <c r="F350" s="30" t="s">
        <v>47</v>
      </c>
      <c r="G350" s="34">
        <v>0</v>
      </c>
      <c r="H350" s="35">
        <f t="shared" si="22"/>
        <v>150000</v>
      </c>
      <c r="I350" s="23" t="s">
        <v>30</v>
      </c>
      <c r="J350" s="22">
        <v>4187</v>
      </c>
      <c r="K350" s="32">
        <f t="shared" si="23"/>
        <v>150000</v>
      </c>
      <c r="L350" s="56"/>
      <c r="M350" s="55"/>
    </row>
    <row r="351" spans="1:14" ht="12.75" outlineLevel="2" thickBot="1" x14ac:dyDescent="0.25">
      <c r="A351" s="156">
        <v>79</v>
      </c>
      <c r="B351" s="149" t="s">
        <v>121</v>
      </c>
      <c r="C351" s="150" t="s">
        <v>23</v>
      </c>
      <c r="D351" s="149" t="s">
        <v>9</v>
      </c>
      <c r="E351" s="151">
        <v>50000</v>
      </c>
      <c r="F351" s="150" t="s">
        <v>47</v>
      </c>
      <c r="G351" s="151">
        <v>0</v>
      </c>
      <c r="H351" s="152">
        <f t="shared" si="22"/>
        <v>50000</v>
      </c>
      <c r="I351" s="149">
        <v>149</v>
      </c>
      <c r="J351" s="153" t="s">
        <v>708</v>
      </c>
      <c r="K351" s="154">
        <v>50000</v>
      </c>
      <c r="L351" s="90" t="s">
        <v>703</v>
      </c>
      <c r="M351" s="94" t="s">
        <v>38</v>
      </c>
    </row>
    <row r="352" spans="1:14" ht="12.75" outlineLevel="2" thickBot="1" x14ac:dyDescent="0.25">
      <c r="A352" s="156">
        <v>104</v>
      </c>
      <c r="B352" s="149" t="s">
        <v>121</v>
      </c>
      <c r="C352" s="150" t="s">
        <v>21</v>
      </c>
      <c r="D352" s="149" t="s">
        <v>9</v>
      </c>
      <c r="E352" s="151">
        <v>300000</v>
      </c>
      <c r="F352" s="150" t="s">
        <v>47</v>
      </c>
      <c r="G352" s="151">
        <v>0</v>
      </c>
      <c r="H352" s="152">
        <f t="shared" si="22"/>
        <v>300000</v>
      </c>
      <c r="I352" s="153" t="s">
        <v>79</v>
      </c>
      <c r="J352" s="149">
        <v>956</v>
      </c>
      <c r="K352" s="154">
        <f t="shared" si="23"/>
        <v>300000</v>
      </c>
      <c r="L352" s="56" t="s">
        <v>703</v>
      </c>
      <c r="M352" s="94" t="s">
        <v>38</v>
      </c>
    </row>
    <row r="353" spans="1:13" ht="12.75" hidden="1" outlineLevel="2" thickBot="1" x14ac:dyDescent="0.25">
      <c r="A353" s="95">
        <v>256</v>
      </c>
      <c r="B353" s="88" t="s">
        <v>121</v>
      </c>
      <c r="C353" s="89" t="s">
        <v>16</v>
      </c>
      <c r="D353" s="88" t="s">
        <v>9</v>
      </c>
      <c r="E353" s="90">
        <v>50000</v>
      </c>
      <c r="F353" s="89" t="s">
        <v>47</v>
      </c>
      <c r="G353" s="90">
        <v>0</v>
      </c>
      <c r="H353" s="91">
        <f t="shared" si="22"/>
        <v>50000</v>
      </c>
      <c r="I353" s="92" t="s">
        <v>41</v>
      </c>
      <c r="J353" s="89" t="s">
        <v>17</v>
      </c>
      <c r="K353" s="93">
        <v>50000</v>
      </c>
      <c r="L353" s="56"/>
      <c r="M353" s="94"/>
    </row>
    <row r="354" spans="1:13" ht="25.5" hidden="1" customHeight="1" outlineLevel="2" thickBot="1" x14ac:dyDescent="0.25">
      <c r="A354" s="38">
        <v>257</v>
      </c>
      <c r="B354" s="22" t="s">
        <v>121</v>
      </c>
      <c r="C354" s="30" t="s">
        <v>39</v>
      </c>
      <c r="D354" s="22" t="s">
        <v>9</v>
      </c>
      <c r="E354" s="34">
        <v>300000</v>
      </c>
      <c r="F354" s="30" t="s">
        <v>47</v>
      </c>
      <c r="G354" s="34">
        <v>0</v>
      </c>
      <c r="H354" s="35">
        <f t="shared" si="22"/>
        <v>300000</v>
      </c>
      <c r="I354" s="23" t="s">
        <v>79</v>
      </c>
      <c r="J354" s="30" t="s">
        <v>268</v>
      </c>
      <c r="K354" s="32">
        <v>300000</v>
      </c>
      <c r="L354" s="56"/>
      <c r="M354" s="55"/>
    </row>
    <row r="355" spans="1:13" ht="34.5" hidden="1" customHeight="1" outlineLevel="2" thickBot="1" x14ac:dyDescent="0.25">
      <c r="A355" s="38">
        <v>308</v>
      </c>
      <c r="B355" s="22" t="s">
        <v>121</v>
      </c>
      <c r="C355" s="30" t="s">
        <v>399</v>
      </c>
      <c r="D355" s="22" t="s">
        <v>9</v>
      </c>
      <c r="E355" s="34">
        <v>150000</v>
      </c>
      <c r="F355" s="30" t="s">
        <v>47</v>
      </c>
      <c r="G355" s="34">
        <v>0</v>
      </c>
      <c r="H355" s="35">
        <f t="shared" si="22"/>
        <v>150000</v>
      </c>
      <c r="I355" s="31" t="s">
        <v>21</v>
      </c>
      <c r="J355" s="30" t="s">
        <v>400</v>
      </c>
      <c r="K355" s="32">
        <f t="shared" ref="K355:K360" si="24">H355</f>
        <v>150000</v>
      </c>
      <c r="L355" s="56"/>
      <c r="M355" s="55"/>
    </row>
    <row r="356" spans="1:13" ht="12.75" hidden="1" outlineLevel="2" thickBot="1" x14ac:dyDescent="0.25">
      <c r="A356" s="38">
        <v>309</v>
      </c>
      <c r="B356" s="22" t="s">
        <v>121</v>
      </c>
      <c r="C356" s="30" t="s">
        <v>21</v>
      </c>
      <c r="D356" s="22" t="s">
        <v>9</v>
      </c>
      <c r="E356" s="34">
        <v>150000</v>
      </c>
      <c r="F356" s="30" t="s">
        <v>47</v>
      </c>
      <c r="G356" s="34">
        <v>0</v>
      </c>
      <c r="H356" s="35">
        <f t="shared" si="22"/>
        <v>150000</v>
      </c>
      <c r="I356" s="31" t="s">
        <v>399</v>
      </c>
      <c r="J356" s="30" t="s">
        <v>400</v>
      </c>
      <c r="K356" s="32">
        <f t="shared" si="24"/>
        <v>150000</v>
      </c>
      <c r="L356" s="56"/>
      <c r="M356" s="55"/>
    </row>
    <row r="357" spans="1:13" ht="12.75" hidden="1" outlineLevel="2" thickBot="1" x14ac:dyDescent="0.25">
      <c r="A357" s="38">
        <v>311</v>
      </c>
      <c r="B357" s="22" t="s">
        <v>121</v>
      </c>
      <c r="C357" s="30" t="s">
        <v>21</v>
      </c>
      <c r="D357" s="22" t="s">
        <v>9</v>
      </c>
      <c r="E357" s="34">
        <v>100000</v>
      </c>
      <c r="F357" s="30" t="s">
        <v>47</v>
      </c>
      <c r="G357" s="34">
        <v>0</v>
      </c>
      <c r="H357" s="35">
        <f t="shared" si="22"/>
        <v>100000</v>
      </c>
      <c r="I357" s="23" t="s">
        <v>21</v>
      </c>
      <c r="J357" s="30" t="s">
        <v>400</v>
      </c>
      <c r="K357" s="32">
        <f t="shared" si="24"/>
        <v>100000</v>
      </c>
      <c r="L357" s="56"/>
      <c r="M357" s="55"/>
    </row>
    <row r="358" spans="1:13" ht="12.75" hidden="1" outlineLevel="2" thickBot="1" x14ac:dyDescent="0.25">
      <c r="A358" s="38">
        <v>321</v>
      </c>
      <c r="B358" s="22" t="s">
        <v>121</v>
      </c>
      <c r="C358" s="30" t="s">
        <v>21</v>
      </c>
      <c r="D358" s="22" t="s">
        <v>9</v>
      </c>
      <c r="E358" s="34">
        <v>200000</v>
      </c>
      <c r="F358" s="30" t="s">
        <v>47</v>
      </c>
      <c r="G358" s="34">
        <v>0</v>
      </c>
      <c r="H358" s="35">
        <f t="shared" si="22"/>
        <v>200000</v>
      </c>
      <c r="I358" s="23" t="s">
        <v>21</v>
      </c>
      <c r="J358" s="30" t="s">
        <v>400</v>
      </c>
      <c r="K358" s="32">
        <f t="shared" si="24"/>
        <v>200000</v>
      </c>
      <c r="L358" s="56"/>
      <c r="M358" s="55"/>
    </row>
    <row r="359" spans="1:13" ht="12.75" hidden="1" outlineLevel="2" thickBot="1" x14ac:dyDescent="0.25">
      <c r="A359" s="38">
        <v>330</v>
      </c>
      <c r="B359" s="22" t="s">
        <v>121</v>
      </c>
      <c r="C359" s="30" t="s">
        <v>30</v>
      </c>
      <c r="D359" s="22" t="s">
        <v>9</v>
      </c>
      <c r="E359" s="34">
        <v>300000</v>
      </c>
      <c r="F359" s="30" t="s">
        <v>47</v>
      </c>
      <c r="G359" s="34">
        <v>0</v>
      </c>
      <c r="H359" s="35">
        <f t="shared" si="22"/>
        <v>300000</v>
      </c>
      <c r="I359" s="23" t="s">
        <v>30</v>
      </c>
      <c r="J359" s="30" t="s">
        <v>323</v>
      </c>
      <c r="K359" s="32">
        <f t="shared" si="24"/>
        <v>300000</v>
      </c>
      <c r="L359" s="56"/>
      <c r="M359" s="55"/>
    </row>
    <row r="360" spans="1:13" ht="12.75" hidden="1" outlineLevel="2" thickBot="1" x14ac:dyDescent="0.25">
      <c r="A360" s="95">
        <v>386</v>
      </c>
      <c r="B360" s="88" t="s">
        <v>121</v>
      </c>
      <c r="C360" s="89" t="s">
        <v>21</v>
      </c>
      <c r="D360" s="88" t="s">
        <v>9</v>
      </c>
      <c r="E360" s="90">
        <v>500000</v>
      </c>
      <c r="F360" s="89" t="s">
        <v>47</v>
      </c>
      <c r="G360" s="90">
        <v>0</v>
      </c>
      <c r="H360" s="91">
        <f t="shared" si="22"/>
        <v>500000</v>
      </c>
      <c r="I360" s="92" t="s">
        <v>41</v>
      </c>
      <c r="J360" s="89" t="s">
        <v>15</v>
      </c>
      <c r="K360" s="93">
        <f t="shared" si="24"/>
        <v>500000</v>
      </c>
      <c r="L360" s="56"/>
      <c r="M360" s="94"/>
    </row>
    <row r="361" spans="1:13" ht="12.75" outlineLevel="2" thickBot="1" x14ac:dyDescent="0.25">
      <c r="A361" s="148">
        <v>257</v>
      </c>
      <c r="B361" s="149" t="s">
        <v>121</v>
      </c>
      <c r="C361" s="150" t="s">
        <v>39</v>
      </c>
      <c r="D361" s="149" t="s">
        <v>9</v>
      </c>
      <c r="E361" s="151">
        <v>300000</v>
      </c>
      <c r="F361" s="150" t="s">
        <v>47</v>
      </c>
      <c r="G361" s="151">
        <v>0</v>
      </c>
      <c r="H361" s="152">
        <f>E361-G361</f>
        <v>300000</v>
      </c>
      <c r="I361" s="149">
        <v>900</v>
      </c>
      <c r="J361" s="153" t="s">
        <v>268</v>
      </c>
      <c r="K361" s="162" t="s">
        <v>705</v>
      </c>
      <c r="L361" s="90" t="s">
        <v>703</v>
      </c>
      <c r="M361" s="94" t="s">
        <v>38</v>
      </c>
    </row>
    <row r="362" spans="1:13" ht="12.75" outlineLevel="2" thickBot="1" x14ac:dyDescent="0.25">
      <c r="A362" s="148">
        <v>311</v>
      </c>
      <c r="B362" s="149" t="s">
        <v>121</v>
      </c>
      <c r="C362" s="150" t="s">
        <v>21</v>
      </c>
      <c r="D362" s="149" t="s">
        <v>9</v>
      </c>
      <c r="E362" s="151">
        <v>100000</v>
      </c>
      <c r="F362" s="150" t="s">
        <v>47</v>
      </c>
      <c r="G362" s="151">
        <v>0</v>
      </c>
      <c r="H362" s="152">
        <f>E362-G362</f>
        <v>100000</v>
      </c>
      <c r="I362" s="149">
        <v>135</v>
      </c>
      <c r="J362" s="153" t="s">
        <v>400</v>
      </c>
      <c r="K362" s="162" t="s">
        <v>710</v>
      </c>
      <c r="L362" s="90" t="s">
        <v>703</v>
      </c>
      <c r="M362" s="94" t="s">
        <v>76</v>
      </c>
    </row>
    <row r="363" spans="1:13" ht="12.75" outlineLevel="2" thickBot="1" x14ac:dyDescent="0.25">
      <c r="A363" s="148">
        <v>321</v>
      </c>
      <c r="B363" s="149" t="s">
        <v>121</v>
      </c>
      <c r="C363" s="150" t="s">
        <v>21</v>
      </c>
      <c r="D363" s="149" t="s">
        <v>9</v>
      </c>
      <c r="E363" s="151">
        <v>100000</v>
      </c>
      <c r="F363" s="150" t="s">
        <v>47</v>
      </c>
      <c r="G363" s="151">
        <v>0</v>
      </c>
      <c r="H363" s="152">
        <f>E363-G363</f>
        <v>100000</v>
      </c>
      <c r="I363" s="149">
        <v>135</v>
      </c>
      <c r="J363" s="153" t="s">
        <v>400</v>
      </c>
      <c r="K363" s="162" t="s">
        <v>709</v>
      </c>
      <c r="L363" s="34" t="s">
        <v>703</v>
      </c>
      <c r="M363" s="94" t="s">
        <v>76</v>
      </c>
    </row>
    <row r="364" spans="1:13" ht="12.75" outlineLevel="2" thickBot="1" x14ac:dyDescent="0.25">
      <c r="A364" s="157">
        <v>443</v>
      </c>
      <c r="B364" s="142" t="s">
        <v>121</v>
      </c>
      <c r="C364" s="143" t="s">
        <v>30</v>
      </c>
      <c r="D364" s="142" t="s">
        <v>9</v>
      </c>
      <c r="E364" s="144">
        <v>1000000</v>
      </c>
      <c r="F364" s="143" t="s">
        <v>47</v>
      </c>
      <c r="G364" s="144">
        <v>0</v>
      </c>
      <c r="H364" s="145">
        <f t="shared" si="22"/>
        <v>1000000</v>
      </c>
      <c r="I364" s="146" t="s">
        <v>41</v>
      </c>
      <c r="J364" s="143" t="s">
        <v>15</v>
      </c>
      <c r="K364" s="147">
        <v>500000</v>
      </c>
      <c r="L364" s="56" t="s">
        <v>703</v>
      </c>
      <c r="M364" s="94" t="s">
        <v>76</v>
      </c>
    </row>
    <row r="365" spans="1:13" ht="12.75" hidden="1" outlineLevel="1" thickBot="1" x14ac:dyDescent="0.25">
      <c r="A365" s="95"/>
      <c r="B365" s="88" t="s">
        <v>695</v>
      </c>
      <c r="C365" s="89"/>
      <c r="D365" s="88"/>
      <c r="E365" s="90"/>
      <c r="F365" s="89"/>
      <c r="G365" s="90"/>
      <c r="H365" s="91">
        <f>SUBTOTAL(9,H326:H364)</f>
        <v>2350000</v>
      </c>
      <c r="I365" s="92"/>
      <c r="J365" s="89"/>
      <c r="K365" s="93"/>
      <c r="L365" s="56"/>
      <c r="M365" s="94"/>
    </row>
    <row r="366" spans="1:13" ht="12.75" hidden="1" outlineLevel="2" thickBot="1" x14ac:dyDescent="0.25">
      <c r="A366" s="15">
        <v>124</v>
      </c>
      <c r="B366" s="22" t="s">
        <v>187</v>
      </c>
      <c r="C366" s="30" t="s">
        <v>30</v>
      </c>
      <c r="D366" s="22" t="s">
        <v>9</v>
      </c>
      <c r="E366" s="34">
        <v>1500000</v>
      </c>
      <c r="F366" s="30" t="s">
        <v>47</v>
      </c>
      <c r="G366" s="34">
        <v>0</v>
      </c>
      <c r="H366" s="35">
        <f t="shared" ref="H366:H397" si="25">E366-G366</f>
        <v>1500000</v>
      </c>
      <c r="I366" s="23" t="s">
        <v>79</v>
      </c>
      <c r="J366" s="22">
        <v>956</v>
      </c>
      <c r="K366" s="32">
        <f t="shared" ref="K366:K389" si="26">H366</f>
        <v>1500000</v>
      </c>
      <c r="L366" s="56"/>
      <c r="M366" s="55"/>
    </row>
    <row r="367" spans="1:13" ht="12.75" hidden="1" outlineLevel="2" thickBot="1" x14ac:dyDescent="0.25">
      <c r="A367" s="15">
        <v>125</v>
      </c>
      <c r="B367" s="22" t="s">
        <v>187</v>
      </c>
      <c r="C367" s="30" t="s">
        <v>30</v>
      </c>
      <c r="D367" s="22" t="s">
        <v>9</v>
      </c>
      <c r="E367" s="34">
        <v>500000</v>
      </c>
      <c r="F367" s="30" t="s">
        <v>47</v>
      </c>
      <c r="G367" s="34">
        <v>0</v>
      </c>
      <c r="H367" s="35">
        <f t="shared" si="25"/>
        <v>500000</v>
      </c>
      <c r="I367" s="23" t="s">
        <v>79</v>
      </c>
      <c r="J367" s="22">
        <v>956</v>
      </c>
      <c r="K367" s="32">
        <f t="shared" si="26"/>
        <v>500000</v>
      </c>
      <c r="L367" s="56"/>
      <c r="M367" s="55"/>
    </row>
    <row r="368" spans="1:13" ht="12.75" hidden="1" outlineLevel="2" thickBot="1" x14ac:dyDescent="0.25">
      <c r="A368" s="15">
        <v>126</v>
      </c>
      <c r="B368" s="22" t="s">
        <v>187</v>
      </c>
      <c r="C368" s="30" t="s">
        <v>30</v>
      </c>
      <c r="D368" s="22" t="s">
        <v>9</v>
      </c>
      <c r="E368" s="34">
        <v>200000</v>
      </c>
      <c r="F368" s="30" t="s">
        <v>47</v>
      </c>
      <c r="G368" s="34">
        <v>0</v>
      </c>
      <c r="H368" s="35">
        <f t="shared" si="25"/>
        <v>200000</v>
      </c>
      <c r="I368" s="23" t="s">
        <v>79</v>
      </c>
      <c r="J368" s="22">
        <v>956</v>
      </c>
      <c r="K368" s="32">
        <f t="shared" si="26"/>
        <v>200000</v>
      </c>
      <c r="L368" s="56"/>
      <c r="M368" s="55"/>
    </row>
    <row r="369" spans="1:14" ht="24" customHeight="1" outlineLevel="2" thickBot="1" x14ac:dyDescent="0.25">
      <c r="A369" s="156">
        <v>127</v>
      </c>
      <c r="B369" s="149" t="s">
        <v>187</v>
      </c>
      <c r="C369" s="150" t="s">
        <v>30</v>
      </c>
      <c r="D369" s="149" t="s">
        <v>9</v>
      </c>
      <c r="E369" s="151">
        <v>200000</v>
      </c>
      <c r="F369" s="150" t="s">
        <v>47</v>
      </c>
      <c r="G369" s="151">
        <v>0</v>
      </c>
      <c r="H369" s="152">
        <f t="shared" si="25"/>
        <v>200000</v>
      </c>
      <c r="I369" s="153" t="s">
        <v>79</v>
      </c>
      <c r="J369" s="149">
        <v>956</v>
      </c>
      <c r="K369" s="154">
        <f t="shared" si="26"/>
        <v>200000</v>
      </c>
      <c r="L369" s="56" t="s">
        <v>703</v>
      </c>
      <c r="M369" s="94" t="s">
        <v>38</v>
      </c>
      <c r="N369" s="104"/>
    </row>
    <row r="370" spans="1:14" ht="24" hidden="1" customHeight="1" outlineLevel="2" thickBot="1" x14ac:dyDescent="0.25">
      <c r="A370" s="15">
        <v>128</v>
      </c>
      <c r="B370" s="22" t="s">
        <v>187</v>
      </c>
      <c r="C370" s="30" t="s">
        <v>30</v>
      </c>
      <c r="D370" s="22" t="s">
        <v>9</v>
      </c>
      <c r="E370" s="34">
        <v>200000</v>
      </c>
      <c r="F370" s="30" t="s">
        <v>47</v>
      </c>
      <c r="G370" s="34">
        <v>0</v>
      </c>
      <c r="H370" s="35">
        <f t="shared" si="25"/>
        <v>200000</v>
      </c>
      <c r="I370" s="23" t="s">
        <v>79</v>
      </c>
      <c r="J370" s="22">
        <v>956</v>
      </c>
      <c r="K370" s="32">
        <f t="shared" si="26"/>
        <v>200000</v>
      </c>
      <c r="L370" s="56"/>
      <c r="M370" s="55"/>
      <c r="N370" s="104"/>
    </row>
    <row r="371" spans="1:14" ht="12.75" hidden="1" outlineLevel="2" thickBot="1" x14ac:dyDescent="0.25">
      <c r="A371" s="15">
        <v>129</v>
      </c>
      <c r="B371" s="22" t="s">
        <v>187</v>
      </c>
      <c r="C371" s="30" t="s">
        <v>30</v>
      </c>
      <c r="D371" s="22" t="s">
        <v>9</v>
      </c>
      <c r="E371" s="34">
        <v>135000</v>
      </c>
      <c r="F371" s="30" t="s">
        <v>47</v>
      </c>
      <c r="G371" s="34">
        <v>0</v>
      </c>
      <c r="H371" s="35">
        <f t="shared" si="25"/>
        <v>135000</v>
      </c>
      <c r="I371" s="23" t="s">
        <v>79</v>
      </c>
      <c r="J371" s="22">
        <v>956</v>
      </c>
      <c r="K371" s="32">
        <f t="shared" si="26"/>
        <v>135000</v>
      </c>
      <c r="L371" s="56"/>
      <c r="M371" s="55"/>
    </row>
    <row r="372" spans="1:14" ht="22.5" hidden="1" customHeight="1" outlineLevel="2" thickBot="1" x14ac:dyDescent="0.25">
      <c r="A372" s="87">
        <v>130</v>
      </c>
      <c r="B372" s="88" t="s">
        <v>187</v>
      </c>
      <c r="C372" s="89" t="s">
        <v>30</v>
      </c>
      <c r="D372" s="88" t="s">
        <v>9</v>
      </c>
      <c r="E372" s="90">
        <v>500000</v>
      </c>
      <c r="F372" s="89" t="s">
        <v>47</v>
      </c>
      <c r="G372" s="90">
        <v>0</v>
      </c>
      <c r="H372" s="91">
        <f t="shared" si="25"/>
        <v>500000</v>
      </c>
      <c r="I372" s="92" t="s">
        <v>41</v>
      </c>
      <c r="J372" s="88">
        <v>5072</v>
      </c>
      <c r="K372" s="93">
        <f t="shared" si="26"/>
        <v>500000</v>
      </c>
      <c r="L372" s="56"/>
      <c r="M372" s="94"/>
    </row>
    <row r="373" spans="1:14" ht="12.75" hidden="1" outlineLevel="2" thickBot="1" x14ac:dyDescent="0.25">
      <c r="A373" s="15">
        <v>131</v>
      </c>
      <c r="B373" s="22" t="s">
        <v>187</v>
      </c>
      <c r="C373" s="30" t="s">
        <v>30</v>
      </c>
      <c r="D373" s="22" t="s">
        <v>9</v>
      </c>
      <c r="E373" s="34">
        <v>4000000</v>
      </c>
      <c r="F373" s="30" t="s">
        <v>47</v>
      </c>
      <c r="G373" s="34">
        <v>0</v>
      </c>
      <c r="H373" s="35">
        <f t="shared" si="25"/>
        <v>4000000</v>
      </c>
      <c r="I373" s="23" t="s">
        <v>79</v>
      </c>
      <c r="J373" s="22">
        <v>956</v>
      </c>
      <c r="K373" s="32">
        <f t="shared" si="26"/>
        <v>4000000</v>
      </c>
      <c r="L373" s="56"/>
      <c r="M373" s="55"/>
    </row>
    <row r="374" spans="1:14" ht="12.75" hidden="1" outlineLevel="2" thickBot="1" x14ac:dyDescent="0.25">
      <c r="A374" s="15">
        <v>132</v>
      </c>
      <c r="B374" s="22" t="s">
        <v>187</v>
      </c>
      <c r="C374" s="30" t="s">
        <v>30</v>
      </c>
      <c r="D374" s="22" t="s">
        <v>9</v>
      </c>
      <c r="E374" s="34">
        <v>2000000</v>
      </c>
      <c r="F374" s="30" t="s">
        <v>47</v>
      </c>
      <c r="G374" s="34">
        <v>0</v>
      </c>
      <c r="H374" s="35">
        <f t="shared" si="25"/>
        <v>2000000</v>
      </c>
      <c r="I374" s="23" t="s">
        <v>79</v>
      </c>
      <c r="J374" s="22">
        <v>956</v>
      </c>
      <c r="K374" s="32">
        <f t="shared" si="26"/>
        <v>2000000</v>
      </c>
      <c r="L374" s="56"/>
      <c r="M374" s="55"/>
    </row>
    <row r="375" spans="1:14" ht="12.75" hidden="1" outlineLevel="2" thickBot="1" x14ac:dyDescent="0.25">
      <c r="A375" s="15">
        <v>133</v>
      </c>
      <c r="B375" s="22" t="s">
        <v>187</v>
      </c>
      <c r="C375" s="30" t="s">
        <v>30</v>
      </c>
      <c r="D375" s="22" t="s">
        <v>9</v>
      </c>
      <c r="E375" s="34">
        <v>250000</v>
      </c>
      <c r="F375" s="30" t="s">
        <v>47</v>
      </c>
      <c r="G375" s="34">
        <v>0</v>
      </c>
      <c r="H375" s="35">
        <f t="shared" si="25"/>
        <v>250000</v>
      </c>
      <c r="I375" s="23" t="s">
        <v>79</v>
      </c>
      <c r="J375" s="22">
        <v>956</v>
      </c>
      <c r="K375" s="32">
        <f t="shared" si="26"/>
        <v>250000</v>
      </c>
      <c r="L375" s="56"/>
      <c r="M375" s="55"/>
    </row>
    <row r="376" spans="1:14" ht="12.75" hidden="1" outlineLevel="2" thickBot="1" x14ac:dyDescent="0.25">
      <c r="A376" s="15">
        <v>134</v>
      </c>
      <c r="B376" s="22" t="s">
        <v>187</v>
      </c>
      <c r="C376" s="30" t="s">
        <v>30</v>
      </c>
      <c r="D376" s="22" t="s">
        <v>9</v>
      </c>
      <c r="E376" s="34">
        <v>100000</v>
      </c>
      <c r="F376" s="30" t="s">
        <v>47</v>
      </c>
      <c r="G376" s="34">
        <v>0</v>
      </c>
      <c r="H376" s="35">
        <f t="shared" si="25"/>
        <v>100000</v>
      </c>
      <c r="I376" s="23" t="s">
        <v>19</v>
      </c>
      <c r="J376" s="22">
        <v>6067</v>
      </c>
      <c r="K376" s="32">
        <f t="shared" si="26"/>
        <v>100000</v>
      </c>
      <c r="L376" s="56"/>
      <c r="M376" s="55"/>
    </row>
    <row r="377" spans="1:14" ht="12.75" hidden="1" outlineLevel="2" thickBot="1" x14ac:dyDescent="0.25">
      <c r="A377" s="15">
        <v>135</v>
      </c>
      <c r="B377" s="22" t="s">
        <v>187</v>
      </c>
      <c r="C377" s="30" t="s">
        <v>30</v>
      </c>
      <c r="D377" s="22" t="s">
        <v>9</v>
      </c>
      <c r="E377" s="34">
        <v>150000</v>
      </c>
      <c r="F377" s="30" t="s">
        <v>47</v>
      </c>
      <c r="G377" s="34">
        <v>0</v>
      </c>
      <c r="H377" s="35">
        <f t="shared" si="25"/>
        <v>150000</v>
      </c>
      <c r="I377" s="23" t="s">
        <v>79</v>
      </c>
      <c r="J377" s="22">
        <v>956</v>
      </c>
      <c r="K377" s="32">
        <f t="shared" si="26"/>
        <v>150000</v>
      </c>
      <c r="L377" s="56"/>
      <c r="M377" s="55"/>
    </row>
    <row r="378" spans="1:14" ht="12.75" hidden="1" outlineLevel="2" thickBot="1" x14ac:dyDescent="0.25">
      <c r="A378" s="15">
        <v>138</v>
      </c>
      <c r="B378" s="22" t="s">
        <v>187</v>
      </c>
      <c r="C378" s="30" t="s">
        <v>30</v>
      </c>
      <c r="D378" s="22" t="s">
        <v>9</v>
      </c>
      <c r="E378" s="34">
        <v>495000</v>
      </c>
      <c r="F378" s="30" t="s">
        <v>47</v>
      </c>
      <c r="G378" s="34">
        <v>0</v>
      </c>
      <c r="H378" s="35">
        <f t="shared" si="25"/>
        <v>495000</v>
      </c>
      <c r="I378" s="23" t="s">
        <v>79</v>
      </c>
      <c r="J378" s="22">
        <v>956</v>
      </c>
      <c r="K378" s="32">
        <f t="shared" si="26"/>
        <v>495000</v>
      </c>
      <c r="L378" s="56"/>
      <c r="M378" s="55"/>
    </row>
    <row r="379" spans="1:14" ht="12.75" hidden="1" outlineLevel="2" thickBot="1" x14ac:dyDescent="0.25">
      <c r="A379" s="15">
        <v>140</v>
      </c>
      <c r="B379" s="22" t="s">
        <v>187</v>
      </c>
      <c r="C379" s="30" t="s">
        <v>30</v>
      </c>
      <c r="D379" s="22" t="s">
        <v>9</v>
      </c>
      <c r="E379" s="34">
        <v>500000</v>
      </c>
      <c r="F379" s="30" t="s">
        <v>47</v>
      </c>
      <c r="G379" s="34">
        <v>0</v>
      </c>
      <c r="H379" s="35">
        <f t="shared" si="25"/>
        <v>500000</v>
      </c>
      <c r="I379" s="23" t="s">
        <v>79</v>
      </c>
      <c r="J379" s="22">
        <v>956</v>
      </c>
      <c r="K379" s="32">
        <f t="shared" si="26"/>
        <v>500000</v>
      </c>
      <c r="L379" s="56"/>
      <c r="M379" s="55"/>
    </row>
    <row r="380" spans="1:14" ht="12.75" hidden="1" outlineLevel="2" thickBot="1" x14ac:dyDescent="0.25">
      <c r="A380" s="15">
        <v>141</v>
      </c>
      <c r="B380" s="22" t="s">
        <v>187</v>
      </c>
      <c r="C380" s="30" t="s">
        <v>30</v>
      </c>
      <c r="D380" s="22" t="s">
        <v>9</v>
      </c>
      <c r="E380" s="34">
        <v>500000</v>
      </c>
      <c r="F380" s="30" t="s">
        <v>47</v>
      </c>
      <c r="G380" s="34">
        <v>0</v>
      </c>
      <c r="H380" s="35">
        <f t="shared" si="25"/>
        <v>500000</v>
      </c>
      <c r="I380" s="23" t="s">
        <v>79</v>
      </c>
      <c r="J380" s="22">
        <v>956</v>
      </c>
      <c r="K380" s="32">
        <f t="shared" si="26"/>
        <v>500000</v>
      </c>
      <c r="L380" s="56"/>
      <c r="M380" s="55"/>
    </row>
    <row r="381" spans="1:14" ht="12.75" hidden="1" outlineLevel="2" thickBot="1" x14ac:dyDescent="0.25">
      <c r="A381" s="15">
        <v>143</v>
      </c>
      <c r="B381" s="22" t="s">
        <v>187</v>
      </c>
      <c r="C381" s="30" t="s">
        <v>30</v>
      </c>
      <c r="D381" s="22" t="s">
        <v>9</v>
      </c>
      <c r="E381" s="34">
        <v>500000</v>
      </c>
      <c r="F381" s="30" t="s">
        <v>47</v>
      </c>
      <c r="G381" s="34">
        <v>0</v>
      </c>
      <c r="H381" s="35">
        <f t="shared" si="25"/>
        <v>500000</v>
      </c>
      <c r="I381" s="23" t="s">
        <v>79</v>
      </c>
      <c r="J381" s="22">
        <v>956</v>
      </c>
      <c r="K381" s="32">
        <f t="shared" si="26"/>
        <v>500000</v>
      </c>
      <c r="L381" s="56"/>
      <c r="M381" s="55"/>
    </row>
    <row r="382" spans="1:14" ht="12.75" hidden="1" outlineLevel="2" thickBot="1" x14ac:dyDescent="0.25">
      <c r="A382" s="15">
        <v>145</v>
      </c>
      <c r="B382" s="22" t="s">
        <v>187</v>
      </c>
      <c r="C382" s="30" t="s">
        <v>30</v>
      </c>
      <c r="D382" s="22" t="s">
        <v>9</v>
      </c>
      <c r="E382" s="34">
        <v>200000</v>
      </c>
      <c r="F382" s="30" t="s">
        <v>47</v>
      </c>
      <c r="G382" s="34">
        <v>0</v>
      </c>
      <c r="H382" s="35">
        <f t="shared" si="25"/>
        <v>200000</v>
      </c>
      <c r="I382" s="23" t="s">
        <v>79</v>
      </c>
      <c r="J382" s="22">
        <v>956</v>
      </c>
      <c r="K382" s="32">
        <f t="shared" si="26"/>
        <v>200000</v>
      </c>
      <c r="L382" s="56"/>
      <c r="M382" s="55"/>
    </row>
    <row r="383" spans="1:14" ht="12.75" hidden="1" outlineLevel="2" thickBot="1" x14ac:dyDescent="0.25">
      <c r="A383" s="15">
        <v>149</v>
      </c>
      <c r="B383" s="22" t="s">
        <v>187</v>
      </c>
      <c r="C383" s="30" t="s">
        <v>30</v>
      </c>
      <c r="D383" s="22" t="s">
        <v>9</v>
      </c>
      <c r="E383" s="34">
        <v>200000</v>
      </c>
      <c r="F383" s="30" t="s">
        <v>47</v>
      </c>
      <c r="G383" s="34">
        <v>0</v>
      </c>
      <c r="H383" s="35">
        <f t="shared" si="25"/>
        <v>200000</v>
      </c>
      <c r="I383" s="23" t="s">
        <v>19</v>
      </c>
      <c r="J383" s="22">
        <v>6067</v>
      </c>
      <c r="K383" s="32">
        <f t="shared" si="26"/>
        <v>200000</v>
      </c>
      <c r="L383" s="56"/>
      <c r="M383" s="55"/>
    </row>
    <row r="384" spans="1:14" ht="12.75" hidden="1" outlineLevel="2" thickBot="1" x14ac:dyDescent="0.25">
      <c r="A384" s="15">
        <v>151</v>
      </c>
      <c r="B384" s="22" t="s">
        <v>187</v>
      </c>
      <c r="C384" s="30" t="s">
        <v>30</v>
      </c>
      <c r="D384" s="22" t="s">
        <v>9</v>
      </c>
      <c r="E384" s="34">
        <v>300000</v>
      </c>
      <c r="F384" s="30" t="s">
        <v>47</v>
      </c>
      <c r="G384" s="34">
        <v>0</v>
      </c>
      <c r="H384" s="35">
        <f t="shared" si="25"/>
        <v>300000</v>
      </c>
      <c r="I384" s="23" t="s">
        <v>79</v>
      </c>
      <c r="J384" s="22">
        <v>956</v>
      </c>
      <c r="K384" s="32">
        <f t="shared" si="26"/>
        <v>300000</v>
      </c>
      <c r="L384" s="56"/>
      <c r="M384" s="55"/>
    </row>
    <row r="385" spans="1:14" ht="12.75" hidden="1" outlineLevel="2" thickBot="1" x14ac:dyDescent="0.25">
      <c r="A385" s="15">
        <v>154</v>
      </c>
      <c r="B385" s="22" t="s">
        <v>187</v>
      </c>
      <c r="C385" s="30" t="s">
        <v>30</v>
      </c>
      <c r="D385" s="22" t="s">
        <v>9</v>
      </c>
      <c r="E385" s="34">
        <v>200000</v>
      </c>
      <c r="F385" s="30" t="s">
        <v>47</v>
      </c>
      <c r="G385" s="34">
        <v>0</v>
      </c>
      <c r="H385" s="35">
        <f t="shared" si="25"/>
        <v>200000</v>
      </c>
      <c r="I385" s="23" t="s">
        <v>79</v>
      </c>
      <c r="J385" s="22">
        <v>956</v>
      </c>
      <c r="K385" s="32">
        <f t="shared" si="26"/>
        <v>200000</v>
      </c>
      <c r="L385" s="56"/>
      <c r="M385" s="55"/>
    </row>
    <row r="386" spans="1:14" ht="12.75" hidden="1" outlineLevel="2" thickBot="1" x14ac:dyDescent="0.25">
      <c r="A386" s="15">
        <v>155</v>
      </c>
      <c r="B386" s="22" t="s">
        <v>187</v>
      </c>
      <c r="C386" s="30" t="s">
        <v>30</v>
      </c>
      <c r="D386" s="22" t="s">
        <v>9</v>
      </c>
      <c r="E386" s="34">
        <v>300000</v>
      </c>
      <c r="F386" s="30" t="s">
        <v>47</v>
      </c>
      <c r="G386" s="34">
        <v>0</v>
      </c>
      <c r="H386" s="35">
        <f t="shared" si="25"/>
        <v>300000</v>
      </c>
      <c r="I386" s="23" t="s">
        <v>19</v>
      </c>
      <c r="J386" s="22">
        <v>6067</v>
      </c>
      <c r="K386" s="32">
        <f t="shared" si="26"/>
        <v>300000</v>
      </c>
      <c r="L386" s="56"/>
      <c r="M386" s="55"/>
    </row>
    <row r="387" spans="1:14" ht="12.75" hidden="1" outlineLevel="2" thickBot="1" x14ac:dyDescent="0.25">
      <c r="A387" s="15">
        <v>163</v>
      </c>
      <c r="B387" s="22" t="s">
        <v>187</v>
      </c>
      <c r="C387" s="30" t="s">
        <v>30</v>
      </c>
      <c r="D387" s="22" t="s">
        <v>9</v>
      </c>
      <c r="E387" s="34">
        <v>150000</v>
      </c>
      <c r="F387" s="30" t="s">
        <v>47</v>
      </c>
      <c r="G387" s="34">
        <v>0</v>
      </c>
      <c r="H387" s="35">
        <f t="shared" si="25"/>
        <v>150000</v>
      </c>
      <c r="I387" s="23" t="s">
        <v>19</v>
      </c>
      <c r="J387" s="22">
        <v>6067</v>
      </c>
      <c r="K387" s="32">
        <f t="shared" si="26"/>
        <v>150000</v>
      </c>
      <c r="L387" s="56"/>
      <c r="M387" s="55"/>
    </row>
    <row r="388" spans="1:14" ht="12.75" hidden="1" outlineLevel="2" thickBot="1" x14ac:dyDescent="0.25">
      <c r="A388" s="15">
        <v>165</v>
      </c>
      <c r="B388" s="22" t="s">
        <v>187</v>
      </c>
      <c r="C388" s="30" t="s">
        <v>30</v>
      </c>
      <c r="D388" s="22" t="s">
        <v>9</v>
      </c>
      <c r="E388" s="34">
        <v>250000</v>
      </c>
      <c r="F388" s="30" t="s">
        <v>47</v>
      </c>
      <c r="G388" s="34">
        <v>0</v>
      </c>
      <c r="H388" s="35">
        <f t="shared" si="25"/>
        <v>250000</v>
      </c>
      <c r="I388" s="23" t="s">
        <v>79</v>
      </c>
      <c r="J388" s="22">
        <v>956</v>
      </c>
      <c r="K388" s="32">
        <f t="shared" si="26"/>
        <v>250000</v>
      </c>
      <c r="L388" s="56"/>
      <c r="M388" s="55"/>
    </row>
    <row r="389" spans="1:14" ht="12.75" hidden="1" outlineLevel="2" thickBot="1" x14ac:dyDescent="0.25">
      <c r="A389" s="15">
        <v>169</v>
      </c>
      <c r="B389" s="22" t="s">
        <v>187</v>
      </c>
      <c r="C389" s="30" t="s">
        <v>30</v>
      </c>
      <c r="D389" s="22" t="s">
        <v>9</v>
      </c>
      <c r="E389" s="34">
        <v>200000</v>
      </c>
      <c r="F389" s="30" t="s">
        <v>47</v>
      </c>
      <c r="G389" s="34">
        <v>0</v>
      </c>
      <c r="H389" s="35">
        <f t="shared" si="25"/>
        <v>200000</v>
      </c>
      <c r="I389" s="23" t="s">
        <v>19</v>
      </c>
      <c r="J389" s="22">
        <v>6067</v>
      </c>
      <c r="K389" s="32">
        <f t="shared" si="26"/>
        <v>200000</v>
      </c>
      <c r="L389" s="56"/>
      <c r="M389" s="55"/>
    </row>
    <row r="390" spans="1:14" ht="12.75" hidden="1" outlineLevel="2" thickBot="1" x14ac:dyDescent="0.25">
      <c r="A390" s="15">
        <v>174</v>
      </c>
      <c r="B390" s="22" t="s">
        <v>187</v>
      </c>
      <c r="C390" s="30" t="s">
        <v>30</v>
      </c>
      <c r="D390" s="22" t="s">
        <v>9</v>
      </c>
      <c r="E390" s="34">
        <v>150000</v>
      </c>
      <c r="F390" s="30" t="s">
        <v>47</v>
      </c>
      <c r="G390" s="34">
        <v>0</v>
      </c>
      <c r="H390" s="35">
        <f t="shared" si="25"/>
        <v>150000</v>
      </c>
      <c r="I390" s="23" t="s">
        <v>19</v>
      </c>
      <c r="J390" s="22">
        <v>6067</v>
      </c>
      <c r="K390" s="32">
        <v>150000</v>
      </c>
      <c r="L390" s="56"/>
      <c r="M390" s="55"/>
    </row>
    <row r="391" spans="1:14" ht="27" hidden="1" customHeight="1" outlineLevel="2" thickBot="1" x14ac:dyDescent="0.25">
      <c r="A391" s="15">
        <v>176</v>
      </c>
      <c r="B391" s="22" t="s">
        <v>187</v>
      </c>
      <c r="C391" s="30" t="s">
        <v>30</v>
      </c>
      <c r="D391" s="22" t="s">
        <v>9</v>
      </c>
      <c r="E391" s="34">
        <v>200000</v>
      </c>
      <c r="F391" s="30" t="s">
        <v>47</v>
      </c>
      <c r="G391" s="34">
        <v>0</v>
      </c>
      <c r="H391" s="35">
        <f t="shared" si="25"/>
        <v>200000</v>
      </c>
      <c r="I391" s="23" t="s">
        <v>79</v>
      </c>
      <c r="J391" s="30" t="s">
        <v>268</v>
      </c>
      <c r="K391" s="32">
        <v>200000</v>
      </c>
      <c r="L391" s="56"/>
      <c r="M391" s="55"/>
      <c r="N391" s="127"/>
    </row>
    <row r="392" spans="1:14" ht="12.75" hidden="1" outlineLevel="2" thickBot="1" x14ac:dyDescent="0.25">
      <c r="A392" s="15">
        <v>178</v>
      </c>
      <c r="B392" s="22" t="s">
        <v>187</v>
      </c>
      <c r="C392" s="30" t="s">
        <v>30</v>
      </c>
      <c r="D392" s="22" t="s">
        <v>9</v>
      </c>
      <c r="E392" s="34">
        <v>100000</v>
      </c>
      <c r="F392" s="30" t="s">
        <v>47</v>
      </c>
      <c r="G392" s="34">
        <v>0</v>
      </c>
      <c r="H392" s="35">
        <f t="shared" si="25"/>
        <v>100000</v>
      </c>
      <c r="I392" s="23" t="s">
        <v>79</v>
      </c>
      <c r="J392" s="30" t="s">
        <v>272</v>
      </c>
      <c r="K392" s="32">
        <v>100000</v>
      </c>
      <c r="L392" s="56"/>
      <c r="M392" s="55"/>
    </row>
    <row r="393" spans="1:14" ht="36" hidden="1" customHeight="1" outlineLevel="2" thickBot="1" x14ac:dyDescent="0.25">
      <c r="A393" s="15">
        <v>180</v>
      </c>
      <c r="B393" s="22" t="s">
        <v>187</v>
      </c>
      <c r="C393" s="30" t="s">
        <v>30</v>
      </c>
      <c r="D393" s="22" t="s">
        <v>9</v>
      </c>
      <c r="E393" s="34">
        <v>250000</v>
      </c>
      <c r="F393" s="30" t="s">
        <v>47</v>
      </c>
      <c r="G393" s="34">
        <v>0</v>
      </c>
      <c r="H393" s="35">
        <f t="shared" si="25"/>
        <v>250000</v>
      </c>
      <c r="I393" s="23" t="s">
        <v>19</v>
      </c>
      <c r="J393" s="30" t="s">
        <v>40</v>
      </c>
      <c r="K393" s="32">
        <v>250000</v>
      </c>
      <c r="L393" s="56"/>
      <c r="M393" s="55"/>
    </row>
    <row r="394" spans="1:14" ht="12.75" hidden="1" outlineLevel="2" thickBot="1" x14ac:dyDescent="0.25">
      <c r="A394" s="15">
        <v>185</v>
      </c>
      <c r="B394" s="22" t="s">
        <v>187</v>
      </c>
      <c r="C394" s="30" t="s">
        <v>30</v>
      </c>
      <c r="D394" s="22" t="s">
        <v>9</v>
      </c>
      <c r="E394" s="34">
        <v>200000</v>
      </c>
      <c r="F394" s="30" t="s">
        <v>47</v>
      </c>
      <c r="G394" s="34">
        <v>0</v>
      </c>
      <c r="H394" s="35">
        <f t="shared" si="25"/>
        <v>200000</v>
      </c>
      <c r="I394" s="23" t="s">
        <v>79</v>
      </c>
      <c r="J394" s="30" t="s">
        <v>268</v>
      </c>
      <c r="K394" s="32">
        <v>200000</v>
      </c>
      <c r="L394" s="56"/>
      <c r="M394" s="55"/>
    </row>
    <row r="395" spans="1:14" ht="12.75" hidden="1" outlineLevel="2" thickBot="1" x14ac:dyDescent="0.25">
      <c r="A395" s="15">
        <v>186</v>
      </c>
      <c r="B395" s="22" t="s">
        <v>187</v>
      </c>
      <c r="C395" s="30" t="s">
        <v>30</v>
      </c>
      <c r="D395" s="22" t="s">
        <v>9</v>
      </c>
      <c r="E395" s="34">
        <v>1000000</v>
      </c>
      <c r="F395" s="30" t="s">
        <v>47</v>
      </c>
      <c r="G395" s="34">
        <v>0</v>
      </c>
      <c r="H395" s="35">
        <f t="shared" si="25"/>
        <v>1000000</v>
      </c>
      <c r="I395" s="23" t="s">
        <v>79</v>
      </c>
      <c r="J395" s="30" t="s">
        <v>268</v>
      </c>
      <c r="K395" s="32">
        <v>1000000</v>
      </c>
      <c r="L395" s="56"/>
      <c r="M395" s="55"/>
    </row>
    <row r="396" spans="1:14" ht="12.75" hidden="1" outlineLevel="2" thickBot="1" x14ac:dyDescent="0.25">
      <c r="A396" s="15">
        <v>205</v>
      </c>
      <c r="B396" s="22" t="s">
        <v>187</v>
      </c>
      <c r="C396" s="30" t="s">
        <v>23</v>
      </c>
      <c r="D396" s="22" t="s">
        <v>9</v>
      </c>
      <c r="E396" s="34">
        <v>120000</v>
      </c>
      <c r="F396" s="30" t="s">
        <v>47</v>
      </c>
      <c r="G396" s="34">
        <v>0</v>
      </c>
      <c r="H396" s="35">
        <f t="shared" si="25"/>
        <v>120000</v>
      </c>
      <c r="I396" s="23" t="s">
        <v>79</v>
      </c>
      <c r="J396" s="30" t="s">
        <v>268</v>
      </c>
      <c r="K396" s="32">
        <f>H396</f>
        <v>120000</v>
      </c>
      <c r="L396" s="56"/>
      <c r="M396" s="55"/>
    </row>
    <row r="397" spans="1:14" ht="12.75" hidden="1" outlineLevel="2" thickBot="1" x14ac:dyDescent="0.25">
      <c r="A397" s="15">
        <v>211</v>
      </c>
      <c r="B397" s="22" t="s">
        <v>187</v>
      </c>
      <c r="C397" s="30" t="s">
        <v>21</v>
      </c>
      <c r="D397" s="22" t="s">
        <v>9</v>
      </c>
      <c r="E397" s="34">
        <v>300000</v>
      </c>
      <c r="F397" s="30" t="s">
        <v>47</v>
      </c>
      <c r="G397" s="34">
        <v>0</v>
      </c>
      <c r="H397" s="35">
        <f t="shared" si="25"/>
        <v>300000</v>
      </c>
      <c r="I397" s="23" t="s">
        <v>79</v>
      </c>
      <c r="J397" s="30" t="s">
        <v>268</v>
      </c>
      <c r="K397" s="32">
        <v>300000</v>
      </c>
      <c r="L397" s="56"/>
      <c r="M397" s="55"/>
    </row>
    <row r="398" spans="1:14" ht="12.75" outlineLevel="2" thickBot="1" x14ac:dyDescent="0.25">
      <c r="A398" s="156">
        <v>214</v>
      </c>
      <c r="B398" s="149" t="s">
        <v>187</v>
      </c>
      <c r="C398" s="150" t="s">
        <v>21</v>
      </c>
      <c r="D398" s="149" t="s">
        <v>9</v>
      </c>
      <c r="E398" s="151">
        <v>2000000</v>
      </c>
      <c r="F398" s="150" t="s">
        <v>47</v>
      </c>
      <c r="G398" s="151">
        <v>0</v>
      </c>
      <c r="H398" s="152">
        <f t="shared" ref="H398:H429" si="27">E398-G398</f>
        <v>2000000</v>
      </c>
      <c r="I398" s="153" t="s">
        <v>79</v>
      </c>
      <c r="J398" s="150" t="s">
        <v>268</v>
      </c>
      <c r="K398" s="154">
        <v>250000</v>
      </c>
      <c r="L398" s="56" t="s">
        <v>703</v>
      </c>
      <c r="M398" s="94" t="s">
        <v>76</v>
      </c>
    </row>
    <row r="399" spans="1:14" ht="15.6" hidden="1" customHeight="1" outlineLevel="2" thickBot="1" x14ac:dyDescent="0.25">
      <c r="A399" s="15">
        <v>217</v>
      </c>
      <c r="B399" s="22" t="s">
        <v>187</v>
      </c>
      <c r="C399" s="30" t="s">
        <v>21</v>
      </c>
      <c r="D399" s="22" t="s">
        <v>9</v>
      </c>
      <c r="E399" s="34">
        <v>1000000</v>
      </c>
      <c r="F399" s="30" t="s">
        <v>47</v>
      </c>
      <c r="G399" s="34">
        <v>0</v>
      </c>
      <c r="H399" s="35">
        <f t="shared" si="27"/>
        <v>1000000</v>
      </c>
      <c r="I399" s="23" t="s">
        <v>79</v>
      </c>
      <c r="J399" s="30" t="s">
        <v>268</v>
      </c>
      <c r="K399" s="32">
        <v>1000000</v>
      </c>
      <c r="L399" s="56"/>
      <c r="M399" s="55"/>
    </row>
    <row r="400" spans="1:14" ht="34.5" hidden="1" customHeight="1" outlineLevel="2" thickBot="1" x14ac:dyDescent="0.25">
      <c r="A400" s="15">
        <v>219</v>
      </c>
      <c r="B400" s="22" t="s">
        <v>187</v>
      </c>
      <c r="C400" s="30" t="s">
        <v>21</v>
      </c>
      <c r="D400" s="22" t="s">
        <v>9</v>
      </c>
      <c r="E400" s="34">
        <v>2000000</v>
      </c>
      <c r="F400" s="30" t="s">
        <v>47</v>
      </c>
      <c r="G400" s="34">
        <v>0</v>
      </c>
      <c r="H400" s="35">
        <f t="shared" si="27"/>
        <v>2000000</v>
      </c>
      <c r="I400" s="23" t="s">
        <v>79</v>
      </c>
      <c r="J400" s="30" t="s">
        <v>268</v>
      </c>
      <c r="K400" s="32">
        <v>2000000</v>
      </c>
      <c r="L400" s="56"/>
      <c r="M400" s="55"/>
    </row>
    <row r="401" spans="1:13" ht="12.75" hidden="1" outlineLevel="2" thickBot="1" x14ac:dyDescent="0.25">
      <c r="A401" s="15">
        <v>220</v>
      </c>
      <c r="B401" s="22" t="s">
        <v>187</v>
      </c>
      <c r="C401" s="30" t="s">
        <v>23</v>
      </c>
      <c r="D401" s="22" t="s">
        <v>9</v>
      </c>
      <c r="E401" s="34">
        <v>150000</v>
      </c>
      <c r="F401" s="30" t="s">
        <v>47</v>
      </c>
      <c r="G401" s="34">
        <v>0</v>
      </c>
      <c r="H401" s="35">
        <f t="shared" si="27"/>
        <v>150000</v>
      </c>
      <c r="I401" s="23" t="s">
        <v>79</v>
      </c>
      <c r="J401" s="30" t="s">
        <v>268</v>
      </c>
      <c r="K401" s="32">
        <v>150000</v>
      </c>
      <c r="L401" s="56"/>
      <c r="M401" s="55"/>
    </row>
    <row r="402" spans="1:13" ht="33.75" hidden="1" customHeight="1" outlineLevel="2" thickBot="1" x14ac:dyDescent="0.25">
      <c r="A402" s="15">
        <v>221</v>
      </c>
      <c r="B402" s="22" t="s">
        <v>187</v>
      </c>
      <c r="C402" s="30" t="s">
        <v>23</v>
      </c>
      <c r="D402" s="22" t="s">
        <v>9</v>
      </c>
      <c r="E402" s="34">
        <v>150000</v>
      </c>
      <c r="F402" s="30" t="s">
        <v>47</v>
      </c>
      <c r="G402" s="34">
        <v>0</v>
      </c>
      <c r="H402" s="35">
        <f t="shared" si="27"/>
        <v>150000</v>
      </c>
      <c r="I402" s="23" t="s">
        <v>79</v>
      </c>
      <c r="J402" s="30" t="s">
        <v>268</v>
      </c>
      <c r="K402" s="32">
        <v>150000</v>
      </c>
      <c r="L402" s="56"/>
      <c r="M402" s="55"/>
    </row>
    <row r="403" spans="1:13" ht="12.75" hidden="1" outlineLevel="2" thickBot="1" x14ac:dyDescent="0.25">
      <c r="A403" s="15">
        <v>222</v>
      </c>
      <c r="B403" s="22" t="s">
        <v>187</v>
      </c>
      <c r="C403" s="30" t="s">
        <v>23</v>
      </c>
      <c r="D403" s="22" t="s">
        <v>9</v>
      </c>
      <c r="E403" s="34">
        <v>150000</v>
      </c>
      <c r="F403" s="30" t="s">
        <v>47</v>
      </c>
      <c r="G403" s="34">
        <v>0</v>
      </c>
      <c r="H403" s="35">
        <f t="shared" si="27"/>
        <v>150000</v>
      </c>
      <c r="I403" s="23" t="s">
        <v>79</v>
      </c>
      <c r="J403" s="30" t="s">
        <v>268</v>
      </c>
      <c r="K403" s="32">
        <v>150000</v>
      </c>
      <c r="L403" s="56"/>
      <c r="M403" s="55"/>
    </row>
    <row r="404" spans="1:13" ht="12.75" outlineLevel="2" thickBot="1" x14ac:dyDescent="0.25">
      <c r="A404" s="156">
        <v>223</v>
      </c>
      <c r="B404" s="149" t="s">
        <v>187</v>
      </c>
      <c r="C404" s="150" t="s">
        <v>45</v>
      </c>
      <c r="D404" s="149" t="s">
        <v>9</v>
      </c>
      <c r="E404" s="151">
        <v>500000</v>
      </c>
      <c r="F404" s="150" t="s">
        <v>47</v>
      </c>
      <c r="G404" s="151">
        <v>0</v>
      </c>
      <c r="H404" s="152">
        <f t="shared" si="27"/>
        <v>500000</v>
      </c>
      <c r="I404" s="153" t="s">
        <v>79</v>
      </c>
      <c r="J404" s="150" t="s">
        <v>268</v>
      </c>
      <c r="K404" s="154">
        <v>500000</v>
      </c>
      <c r="L404" s="56" t="s">
        <v>703</v>
      </c>
      <c r="M404" s="94" t="s">
        <v>38</v>
      </c>
    </row>
    <row r="405" spans="1:13" ht="26.25" hidden="1" customHeight="1" outlineLevel="2" thickBot="1" x14ac:dyDescent="0.25">
      <c r="A405" s="38">
        <v>224</v>
      </c>
      <c r="B405" s="22" t="s">
        <v>187</v>
      </c>
      <c r="C405" s="30" t="s">
        <v>45</v>
      </c>
      <c r="D405" s="22" t="s">
        <v>9</v>
      </c>
      <c r="E405" s="34">
        <v>500000</v>
      </c>
      <c r="F405" s="30" t="s">
        <v>47</v>
      </c>
      <c r="G405" s="34">
        <v>0</v>
      </c>
      <c r="H405" s="35">
        <f t="shared" si="27"/>
        <v>500000</v>
      </c>
      <c r="I405" s="23" t="s">
        <v>79</v>
      </c>
      <c r="J405" s="30" t="s">
        <v>268</v>
      </c>
      <c r="K405" s="32">
        <v>500000</v>
      </c>
      <c r="L405" s="56"/>
      <c r="M405" s="55"/>
    </row>
    <row r="406" spans="1:13" ht="22.5" hidden="1" customHeight="1" outlineLevel="2" thickBot="1" x14ac:dyDescent="0.25">
      <c r="A406" s="15">
        <v>234</v>
      </c>
      <c r="B406" s="22" t="s">
        <v>187</v>
      </c>
      <c r="C406" s="30" t="s">
        <v>30</v>
      </c>
      <c r="D406" s="22" t="s">
        <v>9</v>
      </c>
      <c r="E406" s="34">
        <v>1000000</v>
      </c>
      <c r="F406" s="30" t="s">
        <v>47</v>
      </c>
      <c r="G406" s="34">
        <v>0</v>
      </c>
      <c r="H406" s="35">
        <f t="shared" si="27"/>
        <v>1000000</v>
      </c>
      <c r="I406" s="23" t="s">
        <v>79</v>
      </c>
      <c r="J406" s="22">
        <v>956</v>
      </c>
      <c r="K406" s="32">
        <f>H406</f>
        <v>1000000</v>
      </c>
      <c r="L406" s="56"/>
      <c r="M406" s="55"/>
    </row>
    <row r="407" spans="1:13" ht="29.25" hidden="1" customHeight="1" outlineLevel="2" thickBot="1" x14ac:dyDescent="0.25">
      <c r="A407" s="95">
        <v>259</v>
      </c>
      <c r="B407" s="88" t="s">
        <v>187</v>
      </c>
      <c r="C407" s="89" t="s">
        <v>16</v>
      </c>
      <c r="D407" s="88" t="s">
        <v>9</v>
      </c>
      <c r="E407" s="90">
        <v>2000000</v>
      </c>
      <c r="F407" s="89" t="s">
        <v>47</v>
      </c>
      <c r="G407" s="90">
        <v>0</v>
      </c>
      <c r="H407" s="91">
        <f t="shared" si="27"/>
        <v>2000000</v>
      </c>
      <c r="I407" s="92" t="s">
        <v>41</v>
      </c>
      <c r="J407" s="89" t="s">
        <v>17</v>
      </c>
      <c r="K407" s="93">
        <v>2000000</v>
      </c>
      <c r="L407" s="56"/>
      <c r="M407" s="94"/>
    </row>
    <row r="408" spans="1:13" ht="27.75" hidden="1" customHeight="1" outlineLevel="2" thickBot="1" x14ac:dyDescent="0.25">
      <c r="A408" s="15">
        <v>261</v>
      </c>
      <c r="B408" s="22" t="s">
        <v>187</v>
      </c>
      <c r="C408" s="30" t="s">
        <v>30</v>
      </c>
      <c r="D408" s="22" t="s">
        <v>9</v>
      </c>
      <c r="E408" s="34">
        <v>80000</v>
      </c>
      <c r="F408" s="30" t="s">
        <v>47</v>
      </c>
      <c r="G408" s="34">
        <v>0</v>
      </c>
      <c r="H408" s="35">
        <f t="shared" si="27"/>
        <v>80000</v>
      </c>
      <c r="I408" s="23" t="s">
        <v>19</v>
      </c>
      <c r="J408" s="22">
        <v>6067</v>
      </c>
      <c r="K408" s="32">
        <f>H408</f>
        <v>80000</v>
      </c>
      <c r="L408" s="56"/>
      <c r="M408" s="55"/>
    </row>
    <row r="409" spans="1:13" ht="29.25" customHeight="1" outlineLevel="2" thickBot="1" x14ac:dyDescent="0.25">
      <c r="A409" s="156">
        <v>262</v>
      </c>
      <c r="B409" s="149" t="s">
        <v>187</v>
      </c>
      <c r="C409" s="150" t="s">
        <v>30</v>
      </c>
      <c r="D409" s="149" t="s">
        <v>9</v>
      </c>
      <c r="E409" s="151">
        <v>2000000</v>
      </c>
      <c r="F409" s="150" t="s">
        <v>47</v>
      </c>
      <c r="G409" s="151">
        <v>0</v>
      </c>
      <c r="H409" s="152">
        <f t="shared" si="27"/>
        <v>2000000</v>
      </c>
      <c r="I409" s="153" t="s">
        <v>19</v>
      </c>
      <c r="J409" s="149">
        <v>6067</v>
      </c>
      <c r="K409" s="147">
        <v>500000</v>
      </c>
      <c r="L409" s="56" t="s">
        <v>703</v>
      </c>
      <c r="M409" s="94" t="s">
        <v>76</v>
      </c>
    </row>
    <row r="410" spans="1:13" ht="30" hidden="1" customHeight="1" outlineLevel="2" thickBot="1" x14ac:dyDescent="0.25">
      <c r="A410" s="15">
        <v>263</v>
      </c>
      <c r="B410" s="22" t="s">
        <v>187</v>
      </c>
      <c r="C410" s="30" t="s">
        <v>30</v>
      </c>
      <c r="D410" s="22" t="s">
        <v>9</v>
      </c>
      <c r="E410" s="34">
        <v>800000</v>
      </c>
      <c r="F410" s="30" t="s">
        <v>47</v>
      </c>
      <c r="G410" s="34">
        <v>0</v>
      </c>
      <c r="H410" s="35">
        <f t="shared" si="27"/>
        <v>800000</v>
      </c>
      <c r="I410" s="23" t="s">
        <v>79</v>
      </c>
      <c r="J410" s="30" t="s">
        <v>268</v>
      </c>
      <c r="K410" s="32">
        <f>H410</f>
        <v>800000</v>
      </c>
      <c r="L410" s="56"/>
      <c r="M410" s="55"/>
    </row>
    <row r="411" spans="1:13" ht="33.75" hidden="1" customHeight="1" outlineLevel="2" thickBot="1" x14ac:dyDescent="0.25">
      <c r="A411" s="15">
        <v>265</v>
      </c>
      <c r="B411" s="22" t="s">
        <v>187</v>
      </c>
      <c r="C411" s="30" t="s">
        <v>30</v>
      </c>
      <c r="D411" s="22" t="s">
        <v>9</v>
      </c>
      <c r="E411" s="34">
        <v>500000</v>
      </c>
      <c r="F411" s="30" t="s">
        <v>47</v>
      </c>
      <c r="G411" s="34">
        <v>0</v>
      </c>
      <c r="H411" s="34">
        <f t="shared" si="27"/>
        <v>500000</v>
      </c>
      <c r="I411" s="23" t="s">
        <v>79</v>
      </c>
      <c r="J411" s="30" t="s">
        <v>268</v>
      </c>
      <c r="K411" s="32">
        <f>H411</f>
        <v>500000</v>
      </c>
      <c r="L411" s="56"/>
      <c r="M411" s="55"/>
    </row>
    <row r="412" spans="1:13" ht="27.75" hidden="1" customHeight="1" outlineLevel="2" thickBot="1" x14ac:dyDescent="0.25">
      <c r="A412" s="15">
        <v>266</v>
      </c>
      <c r="B412" s="22" t="s">
        <v>187</v>
      </c>
      <c r="C412" s="30" t="s">
        <v>30</v>
      </c>
      <c r="D412" s="22" t="s">
        <v>9</v>
      </c>
      <c r="E412" s="34">
        <v>1246550</v>
      </c>
      <c r="F412" s="30" t="s">
        <v>47</v>
      </c>
      <c r="G412" s="34">
        <v>0</v>
      </c>
      <c r="H412" s="35">
        <f t="shared" si="27"/>
        <v>1246550</v>
      </c>
      <c r="I412" s="23" t="s">
        <v>79</v>
      </c>
      <c r="J412" s="30" t="s">
        <v>268</v>
      </c>
      <c r="K412" s="32">
        <f>H412</f>
        <v>1246550</v>
      </c>
      <c r="L412" s="56"/>
      <c r="M412" s="55"/>
    </row>
    <row r="413" spans="1:13" ht="30" hidden="1" customHeight="1" outlineLevel="2" thickBot="1" x14ac:dyDescent="0.25">
      <c r="A413" s="15">
        <v>268</v>
      </c>
      <c r="B413" s="22" t="s">
        <v>187</v>
      </c>
      <c r="C413" s="30" t="s">
        <v>30</v>
      </c>
      <c r="D413" s="22" t="s">
        <v>9</v>
      </c>
      <c r="E413" s="34">
        <v>600000</v>
      </c>
      <c r="F413" s="30" t="s">
        <v>47</v>
      </c>
      <c r="G413" s="34">
        <v>0</v>
      </c>
      <c r="H413" s="35">
        <f t="shared" si="27"/>
        <v>600000</v>
      </c>
      <c r="I413" s="23" t="s">
        <v>79</v>
      </c>
      <c r="J413" s="30" t="s">
        <v>268</v>
      </c>
      <c r="K413" s="32">
        <f>H413</f>
        <v>600000</v>
      </c>
      <c r="L413" s="56"/>
      <c r="M413" s="55"/>
    </row>
    <row r="414" spans="1:13" ht="12.75" outlineLevel="2" thickBot="1" x14ac:dyDescent="0.25">
      <c r="A414" s="156">
        <v>269</v>
      </c>
      <c r="B414" s="149" t="s">
        <v>187</v>
      </c>
      <c r="C414" s="150" t="s">
        <v>30</v>
      </c>
      <c r="D414" s="149" t="s">
        <v>9</v>
      </c>
      <c r="E414" s="151">
        <v>1000000</v>
      </c>
      <c r="F414" s="150" t="s">
        <v>47</v>
      </c>
      <c r="G414" s="151">
        <v>0</v>
      </c>
      <c r="H414" s="152">
        <f t="shared" si="27"/>
        <v>1000000</v>
      </c>
      <c r="I414" s="153" t="s">
        <v>18</v>
      </c>
      <c r="J414" s="150" t="s">
        <v>22</v>
      </c>
      <c r="K414" s="154">
        <v>500000</v>
      </c>
      <c r="L414" s="56" t="s">
        <v>703</v>
      </c>
      <c r="M414" s="94" t="s">
        <v>38</v>
      </c>
    </row>
    <row r="415" spans="1:13" ht="24" hidden="1" customHeight="1" outlineLevel="2" thickBot="1" x14ac:dyDescent="0.25">
      <c r="A415" s="95">
        <v>271</v>
      </c>
      <c r="B415" s="88" t="s">
        <v>187</v>
      </c>
      <c r="C415" s="89" t="s">
        <v>30</v>
      </c>
      <c r="D415" s="88" t="s">
        <v>9</v>
      </c>
      <c r="E415" s="90">
        <v>2000000</v>
      </c>
      <c r="F415" s="89" t="s">
        <v>47</v>
      </c>
      <c r="G415" s="90">
        <v>0</v>
      </c>
      <c r="H415" s="91">
        <f t="shared" si="27"/>
        <v>2000000</v>
      </c>
      <c r="I415" s="92" t="s">
        <v>41</v>
      </c>
      <c r="J415" s="89" t="s">
        <v>17</v>
      </c>
      <c r="K415" s="93">
        <v>2000000</v>
      </c>
      <c r="L415" s="56"/>
      <c r="M415" s="94"/>
    </row>
    <row r="416" spans="1:13" ht="24.75" hidden="1" customHeight="1" outlineLevel="2" thickBot="1" x14ac:dyDescent="0.25">
      <c r="A416" s="15">
        <v>272</v>
      </c>
      <c r="B416" s="22" t="s">
        <v>187</v>
      </c>
      <c r="C416" s="30" t="s">
        <v>30</v>
      </c>
      <c r="D416" s="22" t="s">
        <v>9</v>
      </c>
      <c r="E416" s="34">
        <v>1000000</v>
      </c>
      <c r="F416" s="30" t="s">
        <v>47</v>
      </c>
      <c r="G416" s="34">
        <v>0</v>
      </c>
      <c r="H416" s="35">
        <f t="shared" si="27"/>
        <v>1000000</v>
      </c>
      <c r="I416" s="23" t="s">
        <v>79</v>
      </c>
      <c r="J416" s="30" t="s">
        <v>268</v>
      </c>
      <c r="K416" s="32">
        <f t="shared" ref="K416:K425" si="28">H416</f>
        <v>1000000</v>
      </c>
      <c r="L416" s="56"/>
      <c r="M416" s="55"/>
    </row>
    <row r="417" spans="1:13" ht="25.5" customHeight="1" outlineLevel="2" thickBot="1" x14ac:dyDescent="0.25">
      <c r="A417" s="156">
        <v>274</v>
      </c>
      <c r="B417" s="149" t="s">
        <v>187</v>
      </c>
      <c r="C417" s="150" t="s">
        <v>30</v>
      </c>
      <c r="D417" s="149" t="s">
        <v>9</v>
      </c>
      <c r="E417" s="151">
        <v>100000</v>
      </c>
      <c r="F417" s="150" t="s">
        <v>47</v>
      </c>
      <c r="G417" s="151">
        <v>0</v>
      </c>
      <c r="H417" s="152">
        <f t="shared" si="27"/>
        <v>100000</v>
      </c>
      <c r="I417" s="153" t="s">
        <v>79</v>
      </c>
      <c r="J417" s="150" t="s">
        <v>268</v>
      </c>
      <c r="K417" s="154">
        <f t="shared" si="28"/>
        <v>100000</v>
      </c>
      <c r="L417" s="56" t="s">
        <v>703</v>
      </c>
      <c r="M417" s="94" t="s">
        <v>38</v>
      </c>
    </row>
    <row r="418" spans="1:13" ht="26.25" hidden="1" customHeight="1" outlineLevel="2" thickBot="1" x14ac:dyDescent="0.25">
      <c r="A418" s="15">
        <v>275</v>
      </c>
      <c r="B418" s="22" t="s">
        <v>187</v>
      </c>
      <c r="C418" s="30" t="s">
        <v>30</v>
      </c>
      <c r="D418" s="22" t="s">
        <v>9</v>
      </c>
      <c r="E418" s="34">
        <v>80000</v>
      </c>
      <c r="F418" s="30" t="s">
        <v>47</v>
      </c>
      <c r="G418" s="34">
        <v>0</v>
      </c>
      <c r="H418" s="35">
        <f t="shared" si="27"/>
        <v>80000</v>
      </c>
      <c r="I418" s="23" t="s">
        <v>79</v>
      </c>
      <c r="J418" s="30" t="s">
        <v>268</v>
      </c>
      <c r="K418" s="32">
        <f t="shared" si="28"/>
        <v>80000</v>
      </c>
      <c r="L418" s="56"/>
      <c r="M418" s="55"/>
    </row>
    <row r="419" spans="1:13" ht="31.5" customHeight="1" outlineLevel="2" thickBot="1" x14ac:dyDescent="0.25">
      <c r="A419" s="156">
        <v>276</v>
      </c>
      <c r="B419" s="149" t="s">
        <v>187</v>
      </c>
      <c r="C419" s="150" t="s">
        <v>30</v>
      </c>
      <c r="D419" s="149" t="s">
        <v>9</v>
      </c>
      <c r="E419" s="151">
        <v>500000</v>
      </c>
      <c r="F419" s="150" t="s">
        <v>47</v>
      </c>
      <c r="G419" s="151">
        <v>0</v>
      </c>
      <c r="H419" s="152">
        <f t="shared" si="27"/>
        <v>500000</v>
      </c>
      <c r="I419" s="153" t="s">
        <v>79</v>
      </c>
      <c r="J419" s="150" t="s">
        <v>268</v>
      </c>
      <c r="K419" s="154">
        <f t="shared" si="28"/>
        <v>500000</v>
      </c>
      <c r="L419" s="56" t="s">
        <v>703</v>
      </c>
      <c r="M419" s="94" t="s">
        <v>38</v>
      </c>
    </row>
    <row r="420" spans="1:13" ht="31.5" hidden="1" customHeight="1" outlineLevel="2" thickBot="1" x14ac:dyDescent="0.25">
      <c r="A420" s="15">
        <v>277</v>
      </c>
      <c r="B420" s="22" t="s">
        <v>187</v>
      </c>
      <c r="C420" s="30" t="s">
        <v>30</v>
      </c>
      <c r="D420" s="22" t="s">
        <v>9</v>
      </c>
      <c r="E420" s="34">
        <v>100000</v>
      </c>
      <c r="F420" s="30" t="s">
        <v>47</v>
      </c>
      <c r="G420" s="34">
        <v>0</v>
      </c>
      <c r="H420" s="35">
        <f t="shared" si="27"/>
        <v>100000</v>
      </c>
      <c r="I420" s="23" t="s">
        <v>79</v>
      </c>
      <c r="J420" s="30" t="s">
        <v>268</v>
      </c>
      <c r="K420" s="32">
        <f t="shared" si="28"/>
        <v>100000</v>
      </c>
      <c r="L420" s="56"/>
      <c r="M420" s="55"/>
    </row>
    <row r="421" spans="1:13" ht="27" hidden="1" customHeight="1" outlineLevel="2" thickBot="1" x14ac:dyDescent="0.25">
      <c r="A421" s="15">
        <v>279</v>
      </c>
      <c r="B421" s="22" t="s">
        <v>187</v>
      </c>
      <c r="C421" s="30" t="s">
        <v>30</v>
      </c>
      <c r="D421" s="22" t="s">
        <v>9</v>
      </c>
      <c r="E421" s="34">
        <v>2000000</v>
      </c>
      <c r="F421" s="30" t="s">
        <v>47</v>
      </c>
      <c r="G421" s="34">
        <v>0</v>
      </c>
      <c r="H421" s="35">
        <f t="shared" si="27"/>
        <v>2000000</v>
      </c>
      <c r="I421" s="23" t="s">
        <v>79</v>
      </c>
      <c r="J421" s="30" t="s">
        <v>268</v>
      </c>
      <c r="K421" s="32">
        <f t="shared" si="28"/>
        <v>2000000</v>
      </c>
      <c r="L421" s="56"/>
      <c r="M421" s="55"/>
    </row>
    <row r="422" spans="1:13" ht="28.5" hidden="1" customHeight="1" outlineLevel="2" thickBot="1" x14ac:dyDescent="0.25">
      <c r="A422" s="15">
        <v>282</v>
      </c>
      <c r="B422" s="22" t="s">
        <v>187</v>
      </c>
      <c r="C422" s="30" t="s">
        <v>30</v>
      </c>
      <c r="D422" s="22" t="s">
        <v>9</v>
      </c>
      <c r="E422" s="34">
        <v>200000</v>
      </c>
      <c r="F422" s="30" t="s">
        <v>47</v>
      </c>
      <c r="G422" s="34">
        <v>0</v>
      </c>
      <c r="H422" s="35">
        <f t="shared" si="27"/>
        <v>200000</v>
      </c>
      <c r="I422" s="23" t="s">
        <v>79</v>
      </c>
      <c r="J422" s="30" t="s">
        <v>268</v>
      </c>
      <c r="K422" s="32">
        <f t="shared" si="28"/>
        <v>200000</v>
      </c>
      <c r="L422" s="56"/>
      <c r="M422" s="55"/>
    </row>
    <row r="423" spans="1:13" ht="27.75" hidden="1" customHeight="1" outlineLevel="2" thickBot="1" x14ac:dyDescent="0.25">
      <c r="A423" s="15">
        <v>283</v>
      </c>
      <c r="B423" s="22" t="s">
        <v>187</v>
      </c>
      <c r="C423" s="30" t="s">
        <v>30</v>
      </c>
      <c r="D423" s="22" t="s">
        <v>9</v>
      </c>
      <c r="E423" s="34">
        <v>200000</v>
      </c>
      <c r="F423" s="30" t="s">
        <v>47</v>
      </c>
      <c r="G423" s="34">
        <v>0</v>
      </c>
      <c r="H423" s="35">
        <f t="shared" si="27"/>
        <v>200000</v>
      </c>
      <c r="I423" s="23" t="s">
        <v>79</v>
      </c>
      <c r="J423" s="30" t="s">
        <v>268</v>
      </c>
      <c r="K423" s="32">
        <f t="shared" si="28"/>
        <v>200000</v>
      </c>
      <c r="L423" s="56"/>
      <c r="M423" s="55"/>
    </row>
    <row r="424" spans="1:13" ht="19.5" hidden="1" customHeight="1" outlineLevel="2" thickBot="1" x14ac:dyDescent="0.25">
      <c r="A424" s="15">
        <v>284</v>
      </c>
      <c r="B424" s="22" t="s">
        <v>187</v>
      </c>
      <c r="C424" s="30" t="s">
        <v>30</v>
      </c>
      <c r="D424" s="22" t="s">
        <v>9</v>
      </c>
      <c r="E424" s="34">
        <v>60000</v>
      </c>
      <c r="F424" s="30" t="s">
        <v>47</v>
      </c>
      <c r="G424" s="34">
        <v>0</v>
      </c>
      <c r="H424" s="35">
        <f t="shared" si="27"/>
        <v>60000</v>
      </c>
      <c r="I424" s="23" t="s">
        <v>79</v>
      </c>
      <c r="J424" s="30" t="s">
        <v>268</v>
      </c>
      <c r="K424" s="32">
        <f t="shared" si="28"/>
        <v>60000</v>
      </c>
      <c r="L424" s="56"/>
      <c r="M424" s="55"/>
    </row>
    <row r="425" spans="1:13" ht="24" hidden="1" customHeight="1" outlineLevel="2" thickBot="1" x14ac:dyDescent="0.25">
      <c r="A425" s="15">
        <v>287</v>
      </c>
      <c r="B425" s="22" t="s">
        <v>187</v>
      </c>
      <c r="C425" s="30" t="s">
        <v>30</v>
      </c>
      <c r="D425" s="22" t="s">
        <v>9</v>
      </c>
      <c r="E425" s="34">
        <v>1000000</v>
      </c>
      <c r="F425" s="30" t="s">
        <v>47</v>
      </c>
      <c r="G425" s="34">
        <v>0</v>
      </c>
      <c r="H425" s="35">
        <f t="shared" si="27"/>
        <v>1000000</v>
      </c>
      <c r="I425" s="23" t="s">
        <v>79</v>
      </c>
      <c r="J425" s="30" t="s">
        <v>268</v>
      </c>
      <c r="K425" s="32">
        <f t="shared" si="28"/>
        <v>1000000</v>
      </c>
      <c r="L425" s="56"/>
      <c r="M425" s="55"/>
    </row>
    <row r="426" spans="1:13" ht="24" hidden="1" customHeight="1" outlineLevel="2" thickBot="1" x14ac:dyDescent="0.25">
      <c r="A426" s="38">
        <v>297</v>
      </c>
      <c r="B426" s="22" t="s">
        <v>187</v>
      </c>
      <c r="C426" s="30" t="s">
        <v>45</v>
      </c>
      <c r="D426" s="22" t="s">
        <v>9</v>
      </c>
      <c r="E426" s="34">
        <v>50000</v>
      </c>
      <c r="F426" s="30" t="s">
        <v>47</v>
      </c>
      <c r="G426" s="34">
        <v>0</v>
      </c>
      <c r="H426" s="35">
        <f t="shared" si="27"/>
        <v>50000</v>
      </c>
      <c r="I426" s="23" t="s">
        <v>79</v>
      </c>
      <c r="J426" s="30" t="s">
        <v>268</v>
      </c>
      <c r="K426" s="32">
        <v>50000</v>
      </c>
      <c r="L426" s="56"/>
      <c r="M426" s="55"/>
    </row>
    <row r="427" spans="1:13" ht="36" hidden="1" customHeight="1" outlineLevel="2" thickBot="1" x14ac:dyDescent="0.25">
      <c r="A427" s="38">
        <v>298</v>
      </c>
      <c r="B427" s="22" t="s">
        <v>187</v>
      </c>
      <c r="C427" s="30" t="s">
        <v>45</v>
      </c>
      <c r="D427" s="22" t="s">
        <v>9</v>
      </c>
      <c r="E427" s="34">
        <v>30000</v>
      </c>
      <c r="F427" s="30" t="s">
        <v>47</v>
      </c>
      <c r="G427" s="34">
        <v>0</v>
      </c>
      <c r="H427" s="35">
        <f t="shared" si="27"/>
        <v>30000</v>
      </c>
      <c r="I427" s="23" t="s">
        <v>79</v>
      </c>
      <c r="J427" s="30" t="s">
        <v>268</v>
      </c>
      <c r="K427" s="32">
        <v>30000</v>
      </c>
      <c r="L427" s="56"/>
      <c r="M427" s="55"/>
    </row>
    <row r="428" spans="1:13" ht="18.75" hidden="1" customHeight="1" outlineLevel="2" thickBot="1" x14ac:dyDescent="0.25">
      <c r="A428" s="38">
        <v>299</v>
      </c>
      <c r="B428" s="22" t="s">
        <v>187</v>
      </c>
      <c r="C428" s="30" t="s">
        <v>45</v>
      </c>
      <c r="D428" s="22" t="s">
        <v>9</v>
      </c>
      <c r="E428" s="34">
        <v>100000</v>
      </c>
      <c r="F428" s="30" t="s">
        <v>47</v>
      </c>
      <c r="G428" s="34">
        <v>0</v>
      </c>
      <c r="H428" s="35">
        <f t="shared" si="27"/>
        <v>100000</v>
      </c>
      <c r="I428" s="23" t="s">
        <v>79</v>
      </c>
      <c r="J428" s="30" t="s">
        <v>268</v>
      </c>
      <c r="K428" s="32">
        <f t="shared" ref="K428:K439" si="29">H428</f>
        <v>100000</v>
      </c>
      <c r="L428" s="56"/>
      <c r="M428" s="55"/>
    </row>
    <row r="429" spans="1:13" ht="24.75" hidden="1" customHeight="1" outlineLevel="2" thickBot="1" x14ac:dyDescent="0.25">
      <c r="A429" s="38">
        <v>302</v>
      </c>
      <c r="B429" s="22" t="s">
        <v>187</v>
      </c>
      <c r="C429" s="30" t="s">
        <v>30</v>
      </c>
      <c r="D429" s="22" t="s">
        <v>9</v>
      </c>
      <c r="E429" s="34">
        <v>120000</v>
      </c>
      <c r="F429" s="30" t="s">
        <v>47</v>
      </c>
      <c r="G429" s="34">
        <v>0</v>
      </c>
      <c r="H429" s="35">
        <f t="shared" si="27"/>
        <v>120000</v>
      </c>
      <c r="I429" s="23" t="s">
        <v>79</v>
      </c>
      <c r="J429" s="30" t="s">
        <v>268</v>
      </c>
      <c r="K429" s="32">
        <f t="shared" si="29"/>
        <v>120000</v>
      </c>
      <c r="L429" s="56"/>
      <c r="M429" s="55"/>
    </row>
    <row r="430" spans="1:13" ht="36.75" hidden="1" customHeight="1" outlineLevel="2" thickBot="1" x14ac:dyDescent="0.25">
      <c r="A430" s="38">
        <v>303</v>
      </c>
      <c r="B430" s="22" t="s">
        <v>187</v>
      </c>
      <c r="C430" s="30" t="s">
        <v>30</v>
      </c>
      <c r="D430" s="22" t="s">
        <v>9</v>
      </c>
      <c r="E430" s="34">
        <v>50000</v>
      </c>
      <c r="F430" s="30" t="s">
        <v>47</v>
      </c>
      <c r="G430" s="34">
        <v>0</v>
      </c>
      <c r="H430" s="35">
        <f t="shared" ref="H430:H439" si="30">E430-G430</f>
        <v>50000</v>
      </c>
      <c r="I430" s="23" t="s">
        <v>79</v>
      </c>
      <c r="J430" s="30" t="s">
        <v>268</v>
      </c>
      <c r="K430" s="32">
        <f t="shared" si="29"/>
        <v>50000</v>
      </c>
      <c r="L430" s="56"/>
      <c r="M430" s="55"/>
    </row>
    <row r="431" spans="1:13" ht="36" hidden="1" customHeight="1" outlineLevel="2" thickBot="1" x14ac:dyDescent="0.25">
      <c r="A431" s="38">
        <v>310</v>
      </c>
      <c r="B431" s="22" t="s">
        <v>187</v>
      </c>
      <c r="C431" s="30" t="s">
        <v>45</v>
      </c>
      <c r="D431" s="22" t="s">
        <v>9</v>
      </c>
      <c r="E431" s="34">
        <v>500000</v>
      </c>
      <c r="F431" s="30" t="s">
        <v>47</v>
      </c>
      <c r="G431" s="34">
        <v>0</v>
      </c>
      <c r="H431" s="35">
        <f t="shared" si="30"/>
        <v>500000</v>
      </c>
      <c r="I431" s="23" t="s">
        <v>79</v>
      </c>
      <c r="J431" s="30" t="s">
        <v>268</v>
      </c>
      <c r="K431" s="32">
        <f t="shared" si="29"/>
        <v>500000</v>
      </c>
      <c r="L431" s="56"/>
      <c r="M431" s="55"/>
    </row>
    <row r="432" spans="1:13" ht="36" customHeight="1" outlineLevel="2" thickBot="1" x14ac:dyDescent="0.25">
      <c r="A432" s="156">
        <v>279</v>
      </c>
      <c r="B432" s="149" t="s">
        <v>187</v>
      </c>
      <c r="C432" s="150" t="s">
        <v>30</v>
      </c>
      <c r="D432" s="149" t="s">
        <v>9</v>
      </c>
      <c r="E432" s="151" t="s">
        <v>707</v>
      </c>
      <c r="F432" s="150" t="s">
        <v>47</v>
      </c>
      <c r="G432" s="151">
        <v>0</v>
      </c>
      <c r="H432" s="152" t="s">
        <v>707</v>
      </c>
      <c r="I432" s="149">
        <v>900</v>
      </c>
      <c r="J432" s="153" t="s">
        <v>268</v>
      </c>
      <c r="K432" s="162" t="s">
        <v>704</v>
      </c>
      <c r="L432" s="90" t="s">
        <v>703</v>
      </c>
      <c r="M432" s="94" t="s">
        <v>76</v>
      </c>
    </row>
    <row r="433" spans="1:13" ht="33.75" customHeight="1" outlineLevel="2" thickBot="1" x14ac:dyDescent="0.25">
      <c r="A433" s="148">
        <v>313</v>
      </c>
      <c r="B433" s="149" t="s">
        <v>187</v>
      </c>
      <c r="C433" s="150" t="s">
        <v>30</v>
      </c>
      <c r="D433" s="149" t="s">
        <v>9</v>
      </c>
      <c r="E433" s="151">
        <v>200000</v>
      </c>
      <c r="F433" s="150" t="s">
        <v>47</v>
      </c>
      <c r="G433" s="151">
        <v>0</v>
      </c>
      <c r="H433" s="152">
        <f t="shared" si="30"/>
        <v>200000</v>
      </c>
      <c r="I433" s="153" t="s">
        <v>79</v>
      </c>
      <c r="J433" s="150" t="s">
        <v>268</v>
      </c>
      <c r="K433" s="154">
        <f t="shared" si="29"/>
        <v>200000</v>
      </c>
      <c r="L433" s="56" t="s">
        <v>703</v>
      </c>
      <c r="M433" s="94" t="s">
        <v>38</v>
      </c>
    </row>
    <row r="434" spans="1:13" ht="31.5" hidden="1" customHeight="1" outlineLevel="2" thickBot="1" x14ac:dyDescent="0.25">
      <c r="A434" s="38">
        <v>323</v>
      </c>
      <c r="B434" s="22" t="s">
        <v>187</v>
      </c>
      <c r="C434" s="30" t="s">
        <v>30</v>
      </c>
      <c r="D434" s="22" t="s">
        <v>9</v>
      </c>
      <c r="E434" s="34">
        <v>200000</v>
      </c>
      <c r="F434" s="30" t="s">
        <v>47</v>
      </c>
      <c r="G434" s="34">
        <v>0</v>
      </c>
      <c r="H434" s="35">
        <f t="shared" si="30"/>
        <v>200000</v>
      </c>
      <c r="I434" s="23" t="s">
        <v>79</v>
      </c>
      <c r="J434" s="30" t="s">
        <v>268</v>
      </c>
      <c r="K434" s="32">
        <f t="shared" si="29"/>
        <v>200000</v>
      </c>
      <c r="L434" s="56"/>
      <c r="M434" s="55"/>
    </row>
    <row r="435" spans="1:13" ht="36" hidden="1" customHeight="1" outlineLevel="2" thickBot="1" x14ac:dyDescent="0.25">
      <c r="A435" s="38">
        <v>324</v>
      </c>
      <c r="B435" s="22" t="s">
        <v>187</v>
      </c>
      <c r="C435" s="30" t="s">
        <v>30</v>
      </c>
      <c r="D435" s="22" t="s">
        <v>9</v>
      </c>
      <c r="E435" s="34">
        <v>2000000</v>
      </c>
      <c r="F435" s="30" t="s">
        <v>47</v>
      </c>
      <c r="G435" s="34">
        <v>0</v>
      </c>
      <c r="H435" s="35">
        <f t="shared" si="30"/>
        <v>2000000</v>
      </c>
      <c r="I435" s="23" t="s">
        <v>79</v>
      </c>
      <c r="J435" s="30" t="s">
        <v>268</v>
      </c>
      <c r="K435" s="32">
        <f t="shared" si="29"/>
        <v>2000000</v>
      </c>
      <c r="L435" s="56"/>
      <c r="M435" s="55"/>
    </row>
    <row r="436" spans="1:13" ht="39" hidden="1" customHeight="1" outlineLevel="2" thickBot="1" x14ac:dyDescent="0.25">
      <c r="A436" s="95">
        <v>434</v>
      </c>
      <c r="B436" s="88" t="s">
        <v>187</v>
      </c>
      <c r="C436" s="89" t="s">
        <v>41</v>
      </c>
      <c r="D436" s="88" t="s">
        <v>9</v>
      </c>
      <c r="E436" s="90">
        <v>1000000</v>
      </c>
      <c r="F436" s="89" t="s">
        <v>47</v>
      </c>
      <c r="G436" s="90">
        <v>0</v>
      </c>
      <c r="H436" s="91">
        <f t="shared" si="30"/>
        <v>1000000</v>
      </c>
      <c r="I436" s="92" t="s">
        <v>41</v>
      </c>
      <c r="J436" s="89" t="s">
        <v>17</v>
      </c>
      <c r="K436" s="93">
        <f t="shared" si="29"/>
        <v>1000000</v>
      </c>
      <c r="L436" s="56"/>
      <c r="M436" s="94"/>
    </row>
    <row r="437" spans="1:13" ht="12.75" hidden="1" outlineLevel="2" thickBot="1" x14ac:dyDescent="0.25">
      <c r="A437" s="38">
        <v>435</v>
      </c>
      <c r="B437" s="22" t="s">
        <v>187</v>
      </c>
      <c r="C437" s="30" t="s">
        <v>21</v>
      </c>
      <c r="D437" s="22" t="s">
        <v>9</v>
      </c>
      <c r="E437" s="34">
        <v>20000</v>
      </c>
      <c r="F437" s="30" t="s">
        <v>47</v>
      </c>
      <c r="G437" s="34">
        <v>0</v>
      </c>
      <c r="H437" s="35">
        <f t="shared" si="30"/>
        <v>20000</v>
      </c>
      <c r="I437" s="23" t="s">
        <v>79</v>
      </c>
      <c r="J437" s="30" t="s">
        <v>268</v>
      </c>
      <c r="K437" s="32">
        <f t="shared" si="29"/>
        <v>20000</v>
      </c>
      <c r="L437" s="56"/>
      <c r="M437" s="55"/>
    </row>
    <row r="438" spans="1:13" ht="12.75" hidden="1" outlineLevel="2" thickBot="1" x14ac:dyDescent="0.25">
      <c r="A438" s="38">
        <v>436</v>
      </c>
      <c r="B438" s="22" t="s">
        <v>187</v>
      </c>
      <c r="C438" s="30" t="s">
        <v>21</v>
      </c>
      <c r="D438" s="22" t="s">
        <v>9</v>
      </c>
      <c r="E438" s="34">
        <v>500000</v>
      </c>
      <c r="F438" s="30" t="s">
        <v>47</v>
      </c>
      <c r="G438" s="34">
        <v>0</v>
      </c>
      <c r="H438" s="35">
        <f t="shared" si="30"/>
        <v>500000</v>
      </c>
      <c r="I438" s="23" t="s">
        <v>79</v>
      </c>
      <c r="J438" s="30" t="s">
        <v>268</v>
      </c>
      <c r="K438" s="32">
        <f t="shared" si="29"/>
        <v>500000</v>
      </c>
      <c r="L438" s="56"/>
      <c r="M438" s="55"/>
    </row>
    <row r="439" spans="1:13" ht="12.75" hidden="1" outlineLevel="2" thickBot="1" x14ac:dyDescent="0.25">
      <c r="A439" s="38">
        <v>437</v>
      </c>
      <c r="B439" s="22" t="s">
        <v>187</v>
      </c>
      <c r="C439" s="30" t="s">
        <v>21</v>
      </c>
      <c r="D439" s="22" t="s">
        <v>9</v>
      </c>
      <c r="E439" s="34">
        <v>2000000</v>
      </c>
      <c r="F439" s="30" t="s">
        <v>47</v>
      </c>
      <c r="G439" s="34">
        <v>0</v>
      </c>
      <c r="H439" s="35">
        <f t="shared" si="30"/>
        <v>2000000</v>
      </c>
      <c r="I439" s="23" t="s">
        <v>79</v>
      </c>
      <c r="J439" s="30" t="s">
        <v>268</v>
      </c>
      <c r="K439" s="32">
        <f t="shared" si="29"/>
        <v>2000000</v>
      </c>
      <c r="L439" s="56"/>
      <c r="M439" s="55"/>
    </row>
    <row r="440" spans="1:13" ht="24.75" hidden="1" outlineLevel="1" thickBot="1" x14ac:dyDescent="0.25">
      <c r="A440" s="38"/>
      <c r="B440" s="88" t="s">
        <v>696</v>
      </c>
      <c r="C440" s="30"/>
      <c r="D440" s="22"/>
      <c r="E440" s="34"/>
      <c r="F440" s="30"/>
      <c r="G440" s="34"/>
      <c r="H440" s="35">
        <f>SUBTOTAL(9,H366:H439)</f>
        <v>6500000</v>
      </c>
      <c r="I440" s="23"/>
      <c r="J440" s="30"/>
      <c r="K440" s="32"/>
      <c r="L440" s="56"/>
      <c r="M440" s="55"/>
    </row>
    <row r="441" spans="1:13" ht="12.75" outlineLevel="2" thickBot="1" x14ac:dyDescent="0.25">
      <c r="A441" s="156">
        <v>3</v>
      </c>
      <c r="B441" s="149" t="s">
        <v>84</v>
      </c>
      <c r="C441" s="150" t="s">
        <v>83</v>
      </c>
      <c r="D441" s="149" t="s">
        <v>9</v>
      </c>
      <c r="E441" s="151">
        <v>600000</v>
      </c>
      <c r="F441" s="150" t="s">
        <v>47</v>
      </c>
      <c r="G441" s="151">
        <v>0</v>
      </c>
      <c r="H441" s="152">
        <f t="shared" ref="H441:H460" si="31">E441-G441</f>
        <v>600000</v>
      </c>
      <c r="I441" s="153" t="s">
        <v>79</v>
      </c>
      <c r="J441" s="149">
        <v>956</v>
      </c>
      <c r="K441" s="154">
        <f t="shared" ref="K441:K446" si="32">H441</f>
        <v>600000</v>
      </c>
      <c r="L441" s="56" t="s">
        <v>703</v>
      </c>
      <c r="M441" s="94" t="s">
        <v>38</v>
      </c>
    </row>
    <row r="442" spans="1:13" ht="12.75" hidden="1" outlineLevel="2" thickBot="1" x14ac:dyDescent="0.25">
      <c r="A442" s="15">
        <v>4</v>
      </c>
      <c r="B442" s="22" t="s">
        <v>84</v>
      </c>
      <c r="C442" s="30" t="s">
        <v>41</v>
      </c>
      <c r="D442" s="22" t="s">
        <v>9</v>
      </c>
      <c r="E442" s="34">
        <v>600000</v>
      </c>
      <c r="F442" s="30" t="s">
        <v>47</v>
      </c>
      <c r="G442" s="34">
        <v>0</v>
      </c>
      <c r="H442" s="35">
        <f t="shared" si="31"/>
        <v>600000</v>
      </c>
      <c r="I442" s="23" t="s">
        <v>79</v>
      </c>
      <c r="J442" s="22">
        <v>956</v>
      </c>
      <c r="K442" s="32">
        <f t="shared" si="32"/>
        <v>600000</v>
      </c>
      <c r="L442" s="56"/>
      <c r="M442" s="55"/>
    </row>
    <row r="443" spans="1:13" ht="12.75" hidden="1" outlineLevel="2" thickBot="1" x14ac:dyDescent="0.25">
      <c r="A443" s="15">
        <v>5</v>
      </c>
      <c r="B443" s="22" t="s">
        <v>84</v>
      </c>
      <c r="C443" s="30" t="s">
        <v>41</v>
      </c>
      <c r="D443" s="22" t="s">
        <v>9</v>
      </c>
      <c r="E443" s="34">
        <v>1500000</v>
      </c>
      <c r="F443" s="30" t="s">
        <v>47</v>
      </c>
      <c r="G443" s="34">
        <v>0</v>
      </c>
      <c r="H443" s="35">
        <f t="shared" si="31"/>
        <v>1500000</v>
      </c>
      <c r="I443" s="23" t="s">
        <v>79</v>
      </c>
      <c r="J443" s="22">
        <v>956</v>
      </c>
      <c r="K443" s="32">
        <f t="shared" si="32"/>
        <v>1500000</v>
      </c>
      <c r="L443" s="56"/>
      <c r="M443" s="55"/>
    </row>
    <row r="444" spans="1:13" ht="12.75" hidden="1" outlineLevel="2" thickBot="1" x14ac:dyDescent="0.25">
      <c r="A444" s="15">
        <v>6</v>
      </c>
      <c r="B444" s="22" t="s">
        <v>84</v>
      </c>
      <c r="C444" s="30" t="s">
        <v>21</v>
      </c>
      <c r="D444" s="22" t="s">
        <v>9</v>
      </c>
      <c r="E444" s="34">
        <v>1200000</v>
      </c>
      <c r="F444" s="30" t="s">
        <v>47</v>
      </c>
      <c r="G444" s="34">
        <v>0</v>
      </c>
      <c r="H444" s="35">
        <f t="shared" si="31"/>
        <v>1200000</v>
      </c>
      <c r="I444" s="23" t="s">
        <v>79</v>
      </c>
      <c r="J444" s="22">
        <v>956</v>
      </c>
      <c r="K444" s="32">
        <f t="shared" si="32"/>
        <v>1200000</v>
      </c>
      <c r="L444" s="56"/>
      <c r="M444" s="55"/>
    </row>
    <row r="445" spans="1:13" ht="12.75" hidden="1" outlineLevel="2" thickBot="1" x14ac:dyDescent="0.25">
      <c r="A445" s="15">
        <v>58</v>
      </c>
      <c r="B445" s="22" t="s">
        <v>84</v>
      </c>
      <c r="C445" s="30" t="s">
        <v>21</v>
      </c>
      <c r="D445" s="22">
        <v>5000</v>
      </c>
      <c r="E445" s="34">
        <v>1600000</v>
      </c>
      <c r="F445" s="30" t="s">
        <v>47</v>
      </c>
      <c r="G445" s="34">
        <v>50000</v>
      </c>
      <c r="H445" s="35">
        <f t="shared" si="31"/>
        <v>1550000</v>
      </c>
      <c r="I445" s="23" t="s">
        <v>79</v>
      </c>
      <c r="J445" s="22">
        <v>956</v>
      </c>
      <c r="K445" s="32">
        <f t="shared" si="32"/>
        <v>1550000</v>
      </c>
      <c r="L445" s="56"/>
      <c r="M445" s="55"/>
    </row>
    <row r="446" spans="1:13" ht="12.75" hidden="1" outlineLevel="2" thickBot="1" x14ac:dyDescent="0.25">
      <c r="A446" s="15">
        <v>59</v>
      </c>
      <c r="B446" s="22" t="s">
        <v>84</v>
      </c>
      <c r="C446" s="30" t="s">
        <v>115</v>
      </c>
      <c r="D446" s="22">
        <v>6015</v>
      </c>
      <c r="E446" s="34">
        <v>50000</v>
      </c>
      <c r="F446" s="30" t="s">
        <v>47</v>
      </c>
      <c r="G446" s="34">
        <v>30000</v>
      </c>
      <c r="H446" s="35">
        <f t="shared" si="31"/>
        <v>20000</v>
      </c>
      <c r="I446" s="23" t="s">
        <v>79</v>
      </c>
      <c r="J446" s="22">
        <v>956</v>
      </c>
      <c r="K446" s="32">
        <f t="shared" si="32"/>
        <v>20000</v>
      </c>
      <c r="L446" s="56"/>
      <c r="M446" s="55"/>
    </row>
    <row r="447" spans="1:13" ht="12.75" outlineLevel="2" thickBot="1" x14ac:dyDescent="0.25">
      <c r="A447" s="156">
        <v>58</v>
      </c>
      <c r="B447" s="149" t="s">
        <v>84</v>
      </c>
      <c r="C447" s="150" t="s">
        <v>21</v>
      </c>
      <c r="D447" s="149">
        <v>5000</v>
      </c>
      <c r="E447" s="151" t="s">
        <v>706</v>
      </c>
      <c r="F447" s="150" t="s">
        <v>47</v>
      </c>
      <c r="G447" s="151">
        <v>50000</v>
      </c>
      <c r="H447" s="152">
        <v>150000</v>
      </c>
      <c r="I447" s="149">
        <v>900</v>
      </c>
      <c r="J447" s="153" t="s">
        <v>268</v>
      </c>
      <c r="K447" s="154">
        <v>150000</v>
      </c>
      <c r="L447" s="34" t="s">
        <v>703</v>
      </c>
      <c r="M447" s="94" t="s">
        <v>76</v>
      </c>
    </row>
    <row r="448" spans="1:13" ht="12.75" outlineLevel="2" thickBot="1" x14ac:dyDescent="0.25">
      <c r="A448" s="156">
        <v>59</v>
      </c>
      <c r="B448" s="149" t="s">
        <v>84</v>
      </c>
      <c r="C448" s="150" t="s">
        <v>115</v>
      </c>
      <c r="D448" s="149">
        <v>6015</v>
      </c>
      <c r="E448" s="151">
        <v>50000</v>
      </c>
      <c r="F448" s="150" t="s">
        <v>47</v>
      </c>
      <c r="G448" s="151">
        <v>30000</v>
      </c>
      <c r="H448" s="152">
        <f t="shared" ref="H448" si="33">E448-G448</f>
        <v>20000</v>
      </c>
      <c r="I448" s="149">
        <v>900</v>
      </c>
      <c r="J448" s="153" t="s">
        <v>268</v>
      </c>
      <c r="K448" s="154">
        <v>20000</v>
      </c>
      <c r="L448" s="34" t="s">
        <v>703</v>
      </c>
      <c r="M448" s="94" t="s">
        <v>38</v>
      </c>
    </row>
    <row r="449" spans="1:14" ht="12.75" outlineLevel="2" thickBot="1" x14ac:dyDescent="0.25">
      <c r="A449" s="156">
        <v>60</v>
      </c>
      <c r="B449" s="149" t="s">
        <v>84</v>
      </c>
      <c r="C449" s="150" t="s">
        <v>115</v>
      </c>
      <c r="D449" s="149">
        <v>6021</v>
      </c>
      <c r="E449" s="151">
        <v>1280</v>
      </c>
      <c r="F449" s="150" t="s">
        <v>47</v>
      </c>
      <c r="G449" s="151">
        <v>500000</v>
      </c>
      <c r="H449" s="152">
        <f t="shared" si="31"/>
        <v>-498720</v>
      </c>
      <c r="I449" s="153" t="s">
        <v>79</v>
      </c>
      <c r="J449" s="149">
        <v>956</v>
      </c>
      <c r="K449" s="154">
        <v>500000</v>
      </c>
      <c r="L449" s="56" t="s">
        <v>703</v>
      </c>
      <c r="M449" s="94" t="s">
        <v>76</v>
      </c>
    </row>
    <row r="450" spans="1:14" ht="12.75" hidden="1" outlineLevel="2" thickBot="1" x14ac:dyDescent="0.25">
      <c r="A450" s="15">
        <v>61</v>
      </c>
      <c r="B450" s="22" t="s">
        <v>84</v>
      </c>
      <c r="C450" s="30" t="s">
        <v>30</v>
      </c>
      <c r="D450" s="22" t="s">
        <v>9</v>
      </c>
      <c r="E450" s="34">
        <v>400000</v>
      </c>
      <c r="F450" s="30" t="s">
        <v>47</v>
      </c>
      <c r="G450" s="34">
        <v>0</v>
      </c>
      <c r="H450" s="35">
        <f t="shared" si="31"/>
        <v>400000</v>
      </c>
      <c r="I450" s="23" t="s">
        <v>79</v>
      </c>
      <c r="J450" s="22">
        <v>956</v>
      </c>
      <c r="K450" s="32">
        <f>H450</f>
        <v>400000</v>
      </c>
      <c r="L450" s="56"/>
      <c r="M450" s="55"/>
    </row>
    <row r="451" spans="1:14" ht="29.25" hidden="1" customHeight="1" outlineLevel="2" thickBot="1" x14ac:dyDescent="0.25">
      <c r="A451" s="15">
        <v>62</v>
      </c>
      <c r="B451" s="22" t="s">
        <v>84</v>
      </c>
      <c r="C451" s="30" t="s">
        <v>30</v>
      </c>
      <c r="D451" s="22" t="s">
        <v>9</v>
      </c>
      <c r="E451" s="34">
        <v>200000</v>
      </c>
      <c r="F451" s="30" t="s">
        <v>47</v>
      </c>
      <c r="G451" s="34">
        <v>0</v>
      </c>
      <c r="H451" s="35">
        <f t="shared" si="31"/>
        <v>200000</v>
      </c>
      <c r="I451" s="23" t="s">
        <v>79</v>
      </c>
      <c r="J451" s="22">
        <v>956</v>
      </c>
      <c r="K451" s="32">
        <f>H451</f>
        <v>200000</v>
      </c>
      <c r="L451" s="56"/>
      <c r="M451" s="55"/>
    </row>
    <row r="452" spans="1:14" ht="31.5" customHeight="1" outlineLevel="2" thickBot="1" x14ac:dyDescent="0.25">
      <c r="A452" s="158">
        <v>63</v>
      </c>
      <c r="B452" s="142" t="s">
        <v>84</v>
      </c>
      <c r="C452" s="143" t="s">
        <v>30</v>
      </c>
      <c r="D452" s="142" t="s">
        <v>9</v>
      </c>
      <c r="E452" s="144">
        <v>1280000</v>
      </c>
      <c r="F452" s="143" t="s">
        <v>47</v>
      </c>
      <c r="G452" s="144">
        <v>500000</v>
      </c>
      <c r="H452" s="145">
        <f t="shared" si="31"/>
        <v>780000</v>
      </c>
      <c r="I452" s="146" t="s">
        <v>79</v>
      </c>
      <c r="J452" s="142">
        <v>956</v>
      </c>
      <c r="K452" s="147">
        <v>500000</v>
      </c>
      <c r="L452" s="56" t="s">
        <v>703</v>
      </c>
      <c r="M452" s="94" t="s">
        <v>38</v>
      </c>
    </row>
    <row r="453" spans="1:14" ht="27" customHeight="1" outlineLevel="2" thickBot="1" x14ac:dyDescent="0.25">
      <c r="A453" s="156">
        <v>64</v>
      </c>
      <c r="B453" s="149" t="s">
        <v>84</v>
      </c>
      <c r="C453" s="150" t="s">
        <v>30</v>
      </c>
      <c r="D453" s="149" t="s">
        <v>9</v>
      </c>
      <c r="E453" s="151">
        <v>1500000</v>
      </c>
      <c r="F453" s="150" t="s">
        <v>47</v>
      </c>
      <c r="G453" s="151">
        <v>0</v>
      </c>
      <c r="H453" s="152">
        <f t="shared" si="31"/>
        <v>1500000</v>
      </c>
      <c r="I453" s="153" t="s">
        <v>79</v>
      </c>
      <c r="J453" s="149">
        <v>956</v>
      </c>
      <c r="K453" s="154">
        <v>800000</v>
      </c>
      <c r="L453" s="56" t="s">
        <v>703</v>
      </c>
      <c r="M453" s="94" t="s">
        <v>76</v>
      </c>
    </row>
    <row r="454" spans="1:14" ht="27.75" hidden="1" customHeight="1" outlineLevel="2" thickBot="1" x14ac:dyDescent="0.25">
      <c r="A454" s="15">
        <v>81</v>
      </c>
      <c r="B454" s="22" t="s">
        <v>84</v>
      </c>
      <c r="C454" s="30" t="s">
        <v>23</v>
      </c>
      <c r="D454" s="22" t="s">
        <v>9</v>
      </c>
      <c r="E454" s="34">
        <v>350000</v>
      </c>
      <c r="F454" s="30" t="s">
        <v>47</v>
      </c>
      <c r="G454" s="34">
        <v>0</v>
      </c>
      <c r="H454" s="35">
        <f t="shared" si="31"/>
        <v>350000</v>
      </c>
      <c r="I454" s="23" t="s">
        <v>79</v>
      </c>
      <c r="J454" s="22">
        <v>956</v>
      </c>
      <c r="K454" s="32">
        <f>H454</f>
        <v>350000</v>
      </c>
      <c r="L454" s="56"/>
      <c r="M454" s="55"/>
    </row>
    <row r="455" spans="1:14" s="98" customFormat="1" ht="12.75" hidden="1" outlineLevel="2" thickBot="1" x14ac:dyDescent="0.25">
      <c r="A455" s="15">
        <v>86</v>
      </c>
      <c r="B455" s="22" t="s">
        <v>84</v>
      </c>
      <c r="C455" s="30" t="s">
        <v>23</v>
      </c>
      <c r="D455" s="22" t="s">
        <v>9</v>
      </c>
      <c r="E455" s="34">
        <v>500000</v>
      </c>
      <c r="F455" s="30" t="s">
        <v>47</v>
      </c>
      <c r="G455" s="34">
        <v>0</v>
      </c>
      <c r="H455" s="35">
        <f t="shared" si="31"/>
        <v>500000</v>
      </c>
      <c r="I455" s="23" t="s">
        <v>79</v>
      </c>
      <c r="J455" s="22">
        <v>956</v>
      </c>
      <c r="K455" s="32">
        <f>H455</f>
        <v>500000</v>
      </c>
      <c r="L455" s="56"/>
      <c r="M455" s="55"/>
      <c r="N455" s="104"/>
    </row>
    <row r="456" spans="1:14" ht="12.75" hidden="1" outlineLevel="2" thickBot="1" x14ac:dyDescent="0.25">
      <c r="A456" s="15">
        <v>91</v>
      </c>
      <c r="B456" s="22" t="s">
        <v>84</v>
      </c>
      <c r="C456" s="30" t="s">
        <v>30</v>
      </c>
      <c r="D456" s="22">
        <v>6194</v>
      </c>
      <c r="E456" s="34">
        <v>400000</v>
      </c>
      <c r="F456" s="30" t="s">
        <v>47</v>
      </c>
      <c r="G456" s="34">
        <v>211788</v>
      </c>
      <c r="H456" s="35">
        <f t="shared" si="31"/>
        <v>188212</v>
      </c>
      <c r="I456" s="23" t="s">
        <v>79</v>
      </c>
      <c r="J456" s="22">
        <v>956</v>
      </c>
      <c r="K456" s="32">
        <f>H456</f>
        <v>188212</v>
      </c>
      <c r="L456" s="56"/>
      <c r="M456" s="55"/>
    </row>
    <row r="457" spans="1:14" ht="12.75" hidden="1" outlineLevel="2" thickBot="1" x14ac:dyDescent="0.25">
      <c r="A457" s="15">
        <v>92</v>
      </c>
      <c r="B457" s="22" t="s">
        <v>84</v>
      </c>
      <c r="C457" s="30" t="s">
        <v>30</v>
      </c>
      <c r="D457" s="22" t="s">
        <v>9</v>
      </c>
      <c r="E457" s="34">
        <v>400000</v>
      </c>
      <c r="F457" s="30" t="s">
        <v>47</v>
      </c>
      <c r="G457" s="34">
        <v>0</v>
      </c>
      <c r="H457" s="35">
        <f t="shared" si="31"/>
        <v>400000</v>
      </c>
      <c r="I457" s="23" t="s">
        <v>79</v>
      </c>
      <c r="J457" s="22">
        <v>956</v>
      </c>
      <c r="K457" s="32">
        <f>H457</f>
        <v>400000</v>
      </c>
      <c r="L457" s="56"/>
      <c r="M457" s="55"/>
    </row>
    <row r="458" spans="1:14" ht="12.75" outlineLevel="2" thickBot="1" x14ac:dyDescent="0.25">
      <c r="A458" s="156">
        <v>97</v>
      </c>
      <c r="B458" s="149" t="s">
        <v>84</v>
      </c>
      <c r="C458" s="150" t="s">
        <v>30</v>
      </c>
      <c r="D458" s="149" t="s">
        <v>9</v>
      </c>
      <c r="E458" s="151">
        <v>500000</v>
      </c>
      <c r="F458" s="150" t="s">
        <v>47</v>
      </c>
      <c r="G458" s="151">
        <v>0</v>
      </c>
      <c r="H458" s="152">
        <f t="shared" si="31"/>
        <v>500000</v>
      </c>
      <c r="I458" s="153" t="s">
        <v>79</v>
      </c>
      <c r="J458" s="149">
        <v>956</v>
      </c>
      <c r="K458" s="154">
        <f>H458</f>
        <v>500000</v>
      </c>
      <c r="L458" s="56" t="s">
        <v>703</v>
      </c>
      <c r="M458" s="94" t="s">
        <v>38</v>
      </c>
    </row>
    <row r="459" spans="1:14" ht="15.75" hidden="1" customHeight="1" outlineLevel="2" thickBot="1" x14ac:dyDescent="0.25">
      <c r="A459" s="38">
        <v>244</v>
      </c>
      <c r="B459" s="22" t="s">
        <v>84</v>
      </c>
      <c r="C459" s="30" t="s">
        <v>30</v>
      </c>
      <c r="D459" s="22" t="s">
        <v>9</v>
      </c>
      <c r="E459" s="34">
        <v>400000</v>
      </c>
      <c r="F459" s="30" t="s">
        <v>47</v>
      </c>
      <c r="G459" s="34">
        <v>0</v>
      </c>
      <c r="H459" s="35">
        <f t="shared" si="31"/>
        <v>400000</v>
      </c>
      <c r="I459" s="23" t="s">
        <v>79</v>
      </c>
      <c r="J459" s="30" t="s">
        <v>268</v>
      </c>
      <c r="K459" s="32">
        <v>400000</v>
      </c>
      <c r="L459" s="56"/>
      <c r="M459" s="55"/>
    </row>
    <row r="460" spans="1:14" ht="12.75" hidden="1" outlineLevel="2" thickBot="1" x14ac:dyDescent="0.25">
      <c r="A460" s="38">
        <v>245</v>
      </c>
      <c r="B460" s="22" t="s">
        <v>84</v>
      </c>
      <c r="C460" s="30" t="s">
        <v>30</v>
      </c>
      <c r="D460" s="22" t="s">
        <v>9</v>
      </c>
      <c r="E460" s="34">
        <v>500000</v>
      </c>
      <c r="F460" s="30" t="s">
        <v>47</v>
      </c>
      <c r="G460" s="34">
        <v>0</v>
      </c>
      <c r="H460" s="35">
        <f t="shared" si="31"/>
        <v>500000</v>
      </c>
      <c r="I460" s="23" t="s">
        <v>79</v>
      </c>
      <c r="J460" s="30" t="s">
        <v>268</v>
      </c>
      <c r="K460" s="32">
        <v>500000</v>
      </c>
      <c r="L460" s="56"/>
      <c r="M460" s="55"/>
    </row>
    <row r="461" spans="1:14" ht="12.75" hidden="1" outlineLevel="1" thickBot="1" x14ac:dyDescent="0.25">
      <c r="A461" s="38"/>
      <c r="B461" s="88" t="s">
        <v>697</v>
      </c>
      <c r="C461" s="30"/>
      <c r="D461" s="22"/>
      <c r="E461" s="34"/>
      <c r="F461" s="30"/>
      <c r="G461" s="34"/>
      <c r="H461" s="35">
        <f>SUBTOTAL(9,H441:H460)</f>
        <v>3051280</v>
      </c>
      <c r="I461" s="23"/>
      <c r="J461" s="30"/>
      <c r="K461" s="32"/>
      <c r="L461" s="56"/>
      <c r="M461" s="55"/>
    </row>
    <row r="462" spans="1:14" ht="12.75" outlineLevel="2" thickBot="1" x14ac:dyDescent="0.25">
      <c r="A462" s="148">
        <v>258</v>
      </c>
      <c r="B462" s="149" t="s">
        <v>348</v>
      </c>
      <c r="C462" s="150" t="s">
        <v>21</v>
      </c>
      <c r="D462" s="149" t="s">
        <v>9</v>
      </c>
      <c r="E462" s="151">
        <v>2000000</v>
      </c>
      <c r="F462" s="150" t="s">
        <v>47</v>
      </c>
      <c r="G462" s="151">
        <v>0</v>
      </c>
      <c r="H462" s="152">
        <f>E462-G462</f>
        <v>2000000</v>
      </c>
      <c r="I462" s="153" t="s">
        <v>18</v>
      </c>
      <c r="J462" s="150" t="s">
        <v>22</v>
      </c>
      <c r="K462" s="154">
        <v>2000000</v>
      </c>
      <c r="L462" s="56" t="s">
        <v>703</v>
      </c>
      <c r="M462" s="94" t="s">
        <v>38</v>
      </c>
    </row>
    <row r="463" spans="1:14" ht="21.95" hidden="1" customHeight="1" outlineLevel="1" thickBot="1" x14ac:dyDescent="0.25">
      <c r="A463" s="38"/>
      <c r="B463" s="88" t="s">
        <v>698</v>
      </c>
      <c r="C463" s="30"/>
      <c r="D463" s="22"/>
      <c r="E463" s="34"/>
      <c r="F463" s="30"/>
      <c r="G463" s="34"/>
      <c r="H463" s="35">
        <f>SUBTOTAL(9,H462:H462)</f>
        <v>2000000</v>
      </c>
      <c r="I463" s="23"/>
      <c r="J463" s="30"/>
      <c r="K463" s="32"/>
      <c r="L463" s="56"/>
      <c r="M463" s="55"/>
    </row>
    <row r="464" spans="1:14" ht="12.75" hidden="1" outlineLevel="2" thickBot="1" x14ac:dyDescent="0.25">
      <c r="A464" s="38">
        <v>337</v>
      </c>
      <c r="B464" s="22" t="s">
        <v>463</v>
      </c>
      <c r="C464" s="30" t="s">
        <v>16</v>
      </c>
      <c r="D464" s="22" t="s">
        <v>9</v>
      </c>
      <c r="E464" s="34">
        <v>5000000</v>
      </c>
      <c r="F464" s="30" t="s">
        <v>47</v>
      </c>
      <c r="G464" s="34">
        <v>0</v>
      </c>
      <c r="H464" s="35">
        <f t="shared" ref="H464:H474" si="34">E464-G464</f>
        <v>5000000</v>
      </c>
      <c r="I464" s="31" t="s">
        <v>18</v>
      </c>
      <c r="J464" s="39">
        <v>4478</v>
      </c>
      <c r="K464" s="32">
        <f t="shared" ref="K464:K474" si="35">H464</f>
        <v>5000000</v>
      </c>
      <c r="L464" s="56"/>
      <c r="M464" s="55"/>
    </row>
    <row r="465" spans="1:14" ht="12.75" hidden="1" outlineLevel="2" thickBot="1" x14ac:dyDescent="0.25">
      <c r="A465" s="38">
        <v>339</v>
      </c>
      <c r="B465" s="22" t="s">
        <v>463</v>
      </c>
      <c r="C465" s="30" t="s">
        <v>23</v>
      </c>
      <c r="D465" s="22" t="s">
        <v>9</v>
      </c>
      <c r="E465" s="34">
        <v>1000000</v>
      </c>
      <c r="F465" s="30" t="s">
        <v>47</v>
      </c>
      <c r="G465" s="34">
        <v>0</v>
      </c>
      <c r="H465" s="35">
        <f t="shared" si="34"/>
        <v>1000000</v>
      </c>
      <c r="I465" s="31" t="s">
        <v>18</v>
      </c>
      <c r="J465" s="39">
        <v>4478</v>
      </c>
      <c r="K465" s="32">
        <f t="shared" si="35"/>
        <v>1000000</v>
      </c>
      <c r="L465" s="56"/>
      <c r="M465" s="55"/>
    </row>
    <row r="466" spans="1:14" ht="12.75" outlineLevel="2" thickBot="1" x14ac:dyDescent="0.25">
      <c r="A466" s="156">
        <v>341</v>
      </c>
      <c r="B466" s="149" t="s">
        <v>463</v>
      </c>
      <c r="C466" s="150" t="s">
        <v>16</v>
      </c>
      <c r="D466" s="149" t="s">
        <v>9</v>
      </c>
      <c r="E466" s="151">
        <v>100000</v>
      </c>
      <c r="F466" s="150" t="s">
        <v>47</v>
      </c>
      <c r="G466" s="151">
        <v>0</v>
      </c>
      <c r="H466" s="152">
        <f t="shared" si="34"/>
        <v>100000</v>
      </c>
      <c r="I466" s="163" t="s">
        <v>18</v>
      </c>
      <c r="J466" s="150" t="s">
        <v>22</v>
      </c>
      <c r="K466" s="154">
        <f t="shared" si="35"/>
        <v>100000</v>
      </c>
      <c r="L466" s="56" t="s">
        <v>703</v>
      </c>
      <c r="M466" s="94" t="s">
        <v>38</v>
      </c>
    </row>
    <row r="467" spans="1:14" ht="18.75" hidden="1" customHeight="1" outlineLevel="2" thickBot="1" x14ac:dyDescent="0.25">
      <c r="A467" s="38">
        <v>345</v>
      </c>
      <c r="B467" s="22" t="s">
        <v>463</v>
      </c>
      <c r="C467" s="30" t="s">
        <v>21</v>
      </c>
      <c r="D467" s="22" t="s">
        <v>9</v>
      </c>
      <c r="E467" s="34">
        <v>2000000</v>
      </c>
      <c r="F467" s="30" t="s">
        <v>47</v>
      </c>
      <c r="G467" s="34">
        <v>0</v>
      </c>
      <c r="H467" s="34">
        <f t="shared" si="34"/>
        <v>2000000</v>
      </c>
      <c r="I467" s="40" t="s">
        <v>18</v>
      </c>
      <c r="J467" s="39">
        <v>4478</v>
      </c>
      <c r="K467" s="32">
        <f t="shared" si="35"/>
        <v>2000000</v>
      </c>
      <c r="L467" s="90"/>
      <c r="M467" s="139"/>
    </row>
    <row r="468" spans="1:14" s="98" customFormat="1" ht="21.75" hidden="1" customHeight="1" outlineLevel="2" thickBot="1" x14ac:dyDescent="0.25">
      <c r="A468" s="38">
        <v>347</v>
      </c>
      <c r="B468" s="22" t="s">
        <v>463</v>
      </c>
      <c r="C468" s="30" t="s">
        <v>16</v>
      </c>
      <c r="D468" s="22" t="s">
        <v>9</v>
      </c>
      <c r="E468" s="34">
        <v>1000000</v>
      </c>
      <c r="F468" s="30" t="s">
        <v>47</v>
      </c>
      <c r="G468" s="34">
        <v>0</v>
      </c>
      <c r="H468" s="35">
        <f t="shared" si="34"/>
        <v>1000000</v>
      </c>
      <c r="I468" s="31" t="s">
        <v>18</v>
      </c>
      <c r="J468" s="39">
        <v>4478</v>
      </c>
      <c r="K468" s="32">
        <f t="shared" si="35"/>
        <v>1000000</v>
      </c>
      <c r="L468" s="56"/>
      <c r="M468" s="55"/>
      <c r="N468" s="104"/>
    </row>
    <row r="469" spans="1:14" s="98" customFormat="1" ht="21.75" hidden="1" customHeight="1" outlineLevel="2" thickBot="1" x14ac:dyDescent="0.25">
      <c r="A469" s="38">
        <v>360</v>
      </c>
      <c r="B469" s="22" t="s">
        <v>463</v>
      </c>
      <c r="C469" s="30" t="s">
        <v>16</v>
      </c>
      <c r="D469" s="22" t="s">
        <v>9</v>
      </c>
      <c r="E469" s="34">
        <v>1000000</v>
      </c>
      <c r="F469" s="30" t="s">
        <v>47</v>
      </c>
      <c r="G469" s="34">
        <v>0</v>
      </c>
      <c r="H469" s="35">
        <f t="shared" si="34"/>
        <v>1000000</v>
      </c>
      <c r="I469" s="31" t="s">
        <v>18</v>
      </c>
      <c r="J469" s="39">
        <v>4478</v>
      </c>
      <c r="K469" s="32">
        <f t="shared" si="35"/>
        <v>1000000</v>
      </c>
      <c r="L469" s="56"/>
      <c r="M469" s="55"/>
      <c r="N469" s="104"/>
    </row>
    <row r="470" spans="1:14" ht="12.75" outlineLevel="2" thickBot="1" x14ac:dyDescent="0.25">
      <c r="A470" s="148">
        <v>367</v>
      </c>
      <c r="B470" s="149" t="s">
        <v>463</v>
      </c>
      <c r="C470" s="150" t="s">
        <v>16</v>
      </c>
      <c r="D470" s="149" t="s">
        <v>9</v>
      </c>
      <c r="E470" s="151">
        <v>1000000</v>
      </c>
      <c r="F470" s="150" t="s">
        <v>47</v>
      </c>
      <c r="G470" s="151">
        <v>0</v>
      </c>
      <c r="H470" s="152">
        <f t="shared" si="34"/>
        <v>1000000</v>
      </c>
      <c r="I470" s="163" t="s">
        <v>18</v>
      </c>
      <c r="J470" s="155">
        <v>4478</v>
      </c>
      <c r="K470" s="154">
        <f t="shared" si="35"/>
        <v>1000000</v>
      </c>
      <c r="L470" s="56" t="s">
        <v>703</v>
      </c>
      <c r="M470" s="94" t="s">
        <v>38</v>
      </c>
    </row>
    <row r="471" spans="1:14" ht="23.25" hidden="1" customHeight="1" outlineLevel="2" thickBot="1" x14ac:dyDescent="0.25">
      <c r="A471" s="38">
        <v>375</v>
      </c>
      <c r="B471" s="22" t="s">
        <v>463</v>
      </c>
      <c r="C471" s="30" t="s">
        <v>16</v>
      </c>
      <c r="D471" s="22" t="s">
        <v>9</v>
      </c>
      <c r="E471" s="34">
        <v>2000000</v>
      </c>
      <c r="F471" s="30" t="s">
        <v>47</v>
      </c>
      <c r="G471" s="34">
        <v>0</v>
      </c>
      <c r="H471" s="35">
        <f t="shared" si="34"/>
        <v>2000000</v>
      </c>
      <c r="I471" s="31" t="s">
        <v>18</v>
      </c>
      <c r="J471" s="39">
        <v>4478</v>
      </c>
      <c r="K471" s="32">
        <f t="shared" si="35"/>
        <v>2000000</v>
      </c>
      <c r="L471" s="56"/>
      <c r="M471" s="55"/>
    </row>
    <row r="472" spans="1:14" ht="24" hidden="1" customHeight="1" outlineLevel="2" thickBot="1" x14ac:dyDescent="0.25">
      <c r="A472" s="38">
        <v>378</v>
      </c>
      <c r="B472" s="22" t="s">
        <v>463</v>
      </c>
      <c r="C472" s="30" t="s">
        <v>16</v>
      </c>
      <c r="D472" s="22" t="s">
        <v>9</v>
      </c>
      <c r="E472" s="34">
        <v>100000</v>
      </c>
      <c r="F472" s="30" t="s">
        <v>47</v>
      </c>
      <c r="G472" s="34">
        <v>0</v>
      </c>
      <c r="H472" s="35">
        <f t="shared" si="34"/>
        <v>100000</v>
      </c>
      <c r="I472" s="31" t="s">
        <v>18</v>
      </c>
      <c r="J472" s="39">
        <v>4478</v>
      </c>
      <c r="K472" s="32">
        <f t="shared" si="35"/>
        <v>100000</v>
      </c>
      <c r="L472" s="56"/>
      <c r="M472" s="55"/>
    </row>
    <row r="473" spans="1:14" ht="21.75" hidden="1" customHeight="1" outlineLevel="2" thickBot="1" x14ac:dyDescent="0.25">
      <c r="A473" s="38">
        <v>379</v>
      </c>
      <c r="B473" s="22" t="s">
        <v>463</v>
      </c>
      <c r="C473" s="30" t="s">
        <v>23</v>
      </c>
      <c r="D473" s="22" t="s">
        <v>9</v>
      </c>
      <c r="E473" s="34">
        <v>1000000</v>
      </c>
      <c r="F473" s="30" t="s">
        <v>47</v>
      </c>
      <c r="G473" s="34">
        <v>0</v>
      </c>
      <c r="H473" s="35">
        <f t="shared" si="34"/>
        <v>1000000</v>
      </c>
      <c r="I473" s="31" t="s">
        <v>18</v>
      </c>
      <c r="J473" s="39">
        <v>4478</v>
      </c>
      <c r="K473" s="32">
        <f t="shared" si="35"/>
        <v>1000000</v>
      </c>
      <c r="L473" s="56"/>
      <c r="M473" s="55"/>
    </row>
    <row r="474" spans="1:14" ht="24" hidden="1" customHeight="1" outlineLevel="2" thickBot="1" x14ac:dyDescent="0.25">
      <c r="A474" s="38">
        <v>380</v>
      </c>
      <c r="B474" s="22" t="s">
        <v>463</v>
      </c>
      <c r="C474" s="30" t="s">
        <v>21</v>
      </c>
      <c r="D474" s="22" t="s">
        <v>9</v>
      </c>
      <c r="E474" s="34">
        <v>1000000</v>
      </c>
      <c r="F474" s="30" t="s">
        <v>47</v>
      </c>
      <c r="G474" s="34">
        <v>0</v>
      </c>
      <c r="H474" s="35">
        <f t="shared" si="34"/>
        <v>1000000</v>
      </c>
      <c r="I474" s="31" t="s">
        <v>18</v>
      </c>
      <c r="J474" s="39">
        <v>4478</v>
      </c>
      <c r="K474" s="32">
        <f t="shared" si="35"/>
        <v>1000000</v>
      </c>
      <c r="L474" s="56"/>
      <c r="M474" s="55"/>
    </row>
    <row r="475" spans="1:14" ht="24" hidden="1" customHeight="1" outlineLevel="1" thickBot="1" x14ac:dyDescent="0.25">
      <c r="A475" s="38"/>
      <c r="B475" s="88" t="s">
        <v>699</v>
      </c>
      <c r="C475" s="30"/>
      <c r="D475" s="22"/>
      <c r="E475" s="34"/>
      <c r="F475" s="30"/>
      <c r="G475" s="34"/>
      <c r="H475" s="35">
        <f>SUBTOTAL(9,H464:H474)</f>
        <v>1100000</v>
      </c>
      <c r="I475" s="31"/>
      <c r="J475" s="39"/>
      <c r="K475" s="32"/>
      <c r="L475" s="56"/>
      <c r="M475" s="55"/>
    </row>
    <row r="476" spans="1:14" ht="22.5" customHeight="1" outlineLevel="2" thickBot="1" x14ac:dyDescent="0.25">
      <c r="A476" s="148">
        <v>387</v>
      </c>
      <c r="B476" s="149" t="s">
        <v>430</v>
      </c>
      <c r="C476" s="150" t="s">
        <v>16</v>
      </c>
      <c r="D476" s="149" t="s">
        <v>9</v>
      </c>
      <c r="E476" s="151">
        <v>50000</v>
      </c>
      <c r="F476" s="150" t="s">
        <v>47</v>
      </c>
      <c r="G476" s="151">
        <v>0</v>
      </c>
      <c r="H476" s="152">
        <f t="shared" ref="H476:H481" si="36">E476-G476</f>
        <v>50000</v>
      </c>
      <c r="I476" s="153" t="s">
        <v>31</v>
      </c>
      <c r="J476" s="150" t="s">
        <v>431</v>
      </c>
      <c r="K476" s="154">
        <f t="shared" ref="K476:K481" si="37">H476</f>
        <v>50000</v>
      </c>
      <c r="L476" s="56" t="s">
        <v>703</v>
      </c>
      <c r="M476" s="94" t="s">
        <v>38</v>
      </c>
    </row>
    <row r="477" spans="1:14" ht="23.25" customHeight="1" outlineLevel="2" thickBot="1" x14ac:dyDescent="0.25">
      <c r="A477" s="148">
        <v>388</v>
      </c>
      <c r="B477" s="149" t="s">
        <v>430</v>
      </c>
      <c r="C477" s="150" t="s">
        <v>23</v>
      </c>
      <c r="D477" s="149" t="s">
        <v>9</v>
      </c>
      <c r="E477" s="151">
        <v>300000</v>
      </c>
      <c r="F477" s="150" t="s">
        <v>47</v>
      </c>
      <c r="G477" s="151">
        <v>0</v>
      </c>
      <c r="H477" s="152">
        <f t="shared" si="36"/>
        <v>300000</v>
      </c>
      <c r="I477" s="153" t="s">
        <v>48</v>
      </c>
      <c r="J477" s="150" t="s">
        <v>433</v>
      </c>
      <c r="K477" s="154">
        <f t="shared" si="37"/>
        <v>300000</v>
      </c>
      <c r="L477" s="56" t="s">
        <v>703</v>
      </c>
      <c r="M477" s="94" t="s">
        <v>38</v>
      </c>
    </row>
    <row r="478" spans="1:14" s="98" customFormat="1" ht="24" hidden="1" customHeight="1" outlineLevel="2" thickBot="1" x14ac:dyDescent="0.25">
      <c r="A478" s="38">
        <v>389</v>
      </c>
      <c r="B478" s="22" t="s">
        <v>430</v>
      </c>
      <c r="C478" s="30" t="s">
        <v>20</v>
      </c>
      <c r="D478" s="22" t="s">
        <v>9</v>
      </c>
      <c r="E478" s="34">
        <v>200000</v>
      </c>
      <c r="F478" s="30" t="s">
        <v>47</v>
      </c>
      <c r="G478" s="34">
        <v>0</v>
      </c>
      <c r="H478" s="35">
        <f t="shared" si="36"/>
        <v>200000</v>
      </c>
      <c r="I478" s="23" t="s">
        <v>79</v>
      </c>
      <c r="J478" s="30" t="s">
        <v>268</v>
      </c>
      <c r="K478" s="32">
        <f t="shared" si="37"/>
        <v>200000</v>
      </c>
      <c r="L478" s="56"/>
      <c r="M478" s="55"/>
      <c r="N478" s="104"/>
    </row>
    <row r="479" spans="1:14" s="98" customFormat="1" ht="24" hidden="1" customHeight="1" outlineLevel="2" thickBot="1" x14ac:dyDescent="0.25">
      <c r="A479" s="38">
        <v>390</v>
      </c>
      <c r="B479" s="22" t="s">
        <v>430</v>
      </c>
      <c r="C479" s="30" t="s">
        <v>27</v>
      </c>
      <c r="D479" s="22" t="s">
        <v>9</v>
      </c>
      <c r="E479" s="34">
        <v>1000000</v>
      </c>
      <c r="F479" s="30" t="s">
        <v>47</v>
      </c>
      <c r="G479" s="34">
        <v>0</v>
      </c>
      <c r="H479" s="35">
        <f t="shared" si="36"/>
        <v>1000000</v>
      </c>
      <c r="I479" s="23" t="s">
        <v>48</v>
      </c>
      <c r="J479" s="30" t="s">
        <v>433</v>
      </c>
      <c r="K479" s="32">
        <f t="shared" si="37"/>
        <v>1000000</v>
      </c>
      <c r="L479" s="56"/>
      <c r="M479" s="55"/>
      <c r="N479" s="104"/>
    </row>
    <row r="480" spans="1:14" s="98" customFormat="1" ht="23.25" hidden="1" customHeight="1" outlineLevel="2" thickBot="1" x14ac:dyDescent="0.25">
      <c r="A480" s="38">
        <v>391</v>
      </c>
      <c r="B480" s="39" t="s">
        <v>430</v>
      </c>
      <c r="C480" s="40" t="s">
        <v>23</v>
      </c>
      <c r="D480" s="39" t="s">
        <v>9</v>
      </c>
      <c r="E480" s="41">
        <v>130000</v>
      </c>
      <c r="F480" s="40" t="s">
        <v>47</v>
      </c>
      <c r="G480" s="41">
        <v>0</v>
      </c>
      <c r="H480" s="42">
        <f t="shared" si="36"/>
        <v>130000</v>
      </c>
      <c r="I480" s="31" t="s">
        <v>19</v>
      </c>
      <c r="J480" s="40" t="s">
        <v>40</v>
      </c>
      <c r="K480" s="43">
        <f t="shared" si="37"/>
        <v>130000</v>
      </c>
      <c r="L480" s="64"/>
      <c r="M480" s="65"/>
      <c r="N480" s="104"/>
    </row>
    <row r="481" spans="1:14" s="98" customFormat="1" ht="27.75" customHeight="1" outlineLevel="2" thickBot="1" x14ac:dyDescent="0.25">
      <c r="A481" s="148">
        <v>392</v>
      </c>
      <c r="B481" s="149" t="s">
        <v>430</v>
      </c>
      <c r="C481" s="150" t="s">
        <v>24</v>
      </c>
      <c r="D481" s="149">
        <v>4159</v>
      </c>
      <c r="E481" s="151">
        <v>840508</v>
      </c>
      <c r="F481" s="150" t="s">
        <v>47</v>
      </c>
      <c r="G481" s="151">
        <v>640508</v>
      </c>
      <c r="H481" s="152">
        <f t="shared" si="36"/>
        <v>200000</v>
      </c>
      <c r="I481" s="153" t="s">
        <v>79</v>
      </c>
      <c r="J481" s="150" t="s">
        <v>268</v>
      </c>
      <c r="K481" s="165">
        <f t="shared" si="37"/>
        <v>200000</v>
      </c>
      <c r="L481" s="56" t="s">
        <v>703</v>
      </c>
      <c r="M481" s="94" t="s">
        <v>38</v>
      </c>
      <c r="N481" s="104"/>
    </row>
    <row r="482" spans="1:14" s="98" customFormat="1" ht="22.5" hidden="1" customHeight="1" outlineLevel="2" thickBot="1" x14ac:dyDescent="0.25">
      <c r="A482" s="77">
        <v>393</v>
      </c>
      <c r="B482" s="22" t="s">
        <v>430</v>
      </c>
      <c r="C482" s="30" t="s">
        <v>45</v>
      </c>
      <c r="D482" s="63" t="s">
        <v>511</v>
      </c>
      <c r="E482" s="63" t="s">
        <v>511</v>
      </c>
      <c r="F482" s="30" t="s">
        <v>47</v>
      </c>
      <c r="G482" s="63" t="s">
        <v>511</v>
      </c>
      <c r="H482" s="138" t="s">
        <v>511</v>
      </c>
      <c r="I482" s="23" t="s">
        <v>19</v>
      </c>
      <c r="J482" s="30" t="s">
        <v>40</v>
      </c>
      <c r="K482" s="32">
        <v>0</v>
      </c>
      <c r="L482" s="56"/>
      <c r="M482" s="55"/>
      <c r="N482" s="104"/>
    </row>
    <row r="483" spans="1:14" s="98" customFormat="1" ht="26.25" hidden="1" customHeight="1" outlineLevel="2" thickBot="1" x14ac:dyDescent="0.25">
      <c r="A483" s="38">
        <v>394</v>
      </c>
      <c r="B483" s="39" t="s">
        <v>430</v>
      </c>
      <c r="C483" s="40" t="s">
        <v>23</v>
      </c>
      <c r="D483" s="39" t="s">
        <v>9</v>
      </c>
      <c r="E483" s="41">
        <v>50000</v>
      </c>
      <c r="F483" s="40" t="s">
        <v>47</v>
      </c>
      <c r="G483" s="41">
        <v>0</v>
      </c>
      <c r="H483" s="42">
        <f t="shared" ref="H483:H503" si="38">E483-G483</f>
        <v>50000</v>
      </c>
      <c r="I483" s="31" t="s">
        <v>19</v>
      </c>
      <c r="J483" s="40" t="s">
        <v>40</v>
      </c>
      <c r="K483" s="43">
        <f>H483</f>
        <v>50000</v>
      </c>
      <c r="L483" s="64"/>
      <c r="M483" s="65"/>
      <c r="N483" s="104"/>
    </row>
    <row r="484" spans="1:14" ht="37.5" customHeight="1" outlineLevel="2" thickBot="1" x14ac:dyDescent="0.25">
      <c r="A484" s="148">
        <v>395</v>
      </c>
      <c r="B484" s="149" t="s">
        <v>430</v>
      </c>
      <c r="C484" s="150" t="s">
        <v>45</v>
      </c>
      <c r="D484" s="149">
        <v>4169</v>
      </c>
      <c r="E484" s="151">
        <v>400000</v>
      </c>
      <c r="F484" s="150" t="s">
        <v>47</v>
      </c>
      <c r="G484" s="151">
        <v>300000</v>
      </c>
      <c r="H484" s="152">
        <f t="shared" si="38"/>
        <v>100000</v>
      </c>
      <c r="I484" s="153" t="s">
        <v>19</v>
      </c>
      <c r="J484" s="150" t="s">
        <v>40</v>
      </c>
      <c r="K484" s="154">
        <f>H484</f>
        <v>100000</v>
      </c>
      <c r="L484" s="56" t="s">
        <v>703</v>
      </c>
      <c r="M484" s="94" t="s">
        <v>38</v>
      </c>
    </row>
    <row r="485" spans="1:14" ht="37.5" customHeight="1" outlineLevel="2" thickBot="1" x14ac:dyDescent="0.25">
      <c r="A485" s="148">
        <v>397</v>
      </c>
      <c r="B485" s="149" t="s">
        <v>430</v>
      </c>
      <c r="C485" s="150" t="s">
        <v>438</v>
      </c>
      <c r="D485" s="149">
        <v>6264</v>
      </c>
      <c r="E485" s="151">
        <v>3800000</v>
      </c>
      <c r="F485" s="150" t="s">
        <v>47</v>
      </c>
      <c r="G485" s="151">
        <v>1800000</v>
      </c>
      <c r="H485" s="152">
        <f t="shared" si="38"/>
        <v>2000000</v>
      </c>
      <c r="I485" s="153" t="s">
        <v>41</v>
      </c>
      <c r="J485" s="150" t="s">
        <v>44</v>
      </c>
      <c r="K485" s="147">
        <v>700000</v>
      </c>
      <c r="L485" s="56" t="s">
        <v>703</v>
      </c>
      <c r="M485" s="94" t="s">
        <v>76</v>
      </c>
    </row>
    <row r="486" spans="1:14" ht="37.5" hidden="1" customHeight="1" outlineLevel="2" thickBot="1" x14ac:dyDescent="0.25">
      <c r="A486" s="77">
        <v>398</v>
      </c>
      <c r="B486" s="22" t="s">
        <v>430</v>
      </c>
      <c r="C486" s="30" t="s">
        <v>23</v>
      </c>
      <c r="D486" s="22">
        <v>6206</v>
      </c>
      <c r="E486" s="34">
        <v>150000</v>
      </c>
      <c r="F486" s="30" t="s">
        <v>47</v>
      </c>
      <c r="G486" s="34">
        <v>50000</v>
      </c>
      <c r="H486" s="35">
        <f t="shared" si="38"/>
        <v>100000</v>
      </c>
      <c r="I486" s="23" t="s">
        <v>19</v>
      </c>
      <c r="J486" s="30" t="s">
        <v>40</v>
      </c>
      <c r="K486" s="32">
        <f>H486</f>
        <v>100000</v>
      </c>
      <c r="L486" s="56"/>
      <c r="M486" s="55"/>
    </row>
    <row r="487" spans="1:14" ht="37.5" customHeight="1" outlineLevel="2" thickBot="1" x14ac:dyDescent="0.25">
      <c r="A487" s="156">
        <v>399</v>
      </c>
      <c r="B487" s="149" t="s">
        <v>430</v>
      </c>
      <c r="C487" s="150" t="s">
        <v>23</v>
      </c>
      <c r="D487" s="149">
        <v>6028</v>
      </c>
      <c r="E487" s="151">
        <v>400000</v>
      </c>
      <c r="F487" s="150" t="s">
        <v>47</v>
      </c>
      <c r="G487" s="151">
        <v>100000</v>
      </c>
      <c r="H487" s="152">
        <f t="shared" si="38"/>
        <v>300000</v>
      </c>
      <c r="I487" s="153" t="s">
        <v>19</v>
      </c>
      <c r="J487" s="150" t="s">
        <v>40</v>
      </c>
      <c r="K487" s="154">
        <v>100000</v>
      </c>
      <c r="L487" s="56" t="s">
        <v>703</v>
      </c>
      <c r="M487" s="94" t="s">
        <v>76</v>
      </c>
    </row>
    <row r="488" spans="1:14" ht="37.5" hidden="1" customHeight="1" outlineLevel="2" thickBot="1" x14ac:dyDescent="0.25">
      <c r="A488" s="38">
        <v>400</v>
      </c>
      <c r="B488" s="39" t="s">
        <v>430</v>
      </c>
      <c r="C488" s="40" t="s">
        <v>31</v>
      </c>
      <c r="D488" s="40" t="s">
        <v>9</v>
      </c>
      <c r="E488" s="41">
        <v>500000</v>
      </c>
      <c r="F488" s="40" t="s">
        <v>47</v>
      </c>
      <c r="G488" s="41">
        <v>0</v>
      </c>
      <c r="H488" s="42">
        <f t="shared" si="38"/>
        <v>500000</v>
      </c>
      <c r="I488" s="31" t="s">
        <v>41</v>
      </c>
      <c r="J488" s="40" t="s">
        <v>17</v>
      </c>
      <c r="K488" s="43">
        <f>H488</f>
        <v>500000</v>
      </c>
      <c r="L488" s="64"/>
      <c r="M488" s="65"/>
    </row>
    <row r="489" spans="1:14" ht="37.5" hidden="1" customHeight="1" outlineLevel="2" thickBot="1" x14ac:dyDescent="0.25">
      <c r="A489" s="38">
        <v>401</v>
      </c>
      <c r="B489" s="39" t="s">
        <v>430</v>
      </c>
      <c r="C489" s="40" t="s">
        <v>31</v>
      </c>
      <c r="D489" s="40" t="s">
        <v>9</v>
      </c>
      <c r="E489" s="41">
        <v>500000</v>
      </c>
      <c r="F489" s="40" t="s">
        <v>47</v>
      </c>
      <c r="G489" s="41">
        <v>0</v>
      </c>
      <c r="H489" s="42">
        <f t="shared" si="38"/>
        <v>500000</v>
      </c>
      <c r="I489" s="31" t="s">
        <v>41</v>
      </c>
      <c r="J489" s="40" t="s">
        <v>17</v>
      </c>
      <c r="K489" s="43">
        <f>H489</f>
        <v>500000</v>
      </c>
      <c r="L489" s="64"/>
      <c r="M489" s="65"/>
    </row>
    <row r="490" spans="1:14" ht="37.5" hidden="1" customHeight="1" outlineLevel="2" thickBot="1" x14ac:dyDescent="0.25">
      <c r="A490" s="38">
        <v>402</v>
      </c>
      <c r="B490" s="39" t="s">
        <v>430</v>
      </c>
      <c r="C490" s="40" t="s">
        <v>438</v>
      </c>
      <c r="D490" s="40" t="s">
        <v>9</v>
      </c>
      <c r="E490" s="41">
        <v>2000000</v>
      </c>
      <c r="F490" s="40" t="s">
        <v>47</v>
      </c>
      <c r="G490" s="41">
        <v>0</v>
      </c>
      <c r="H490" s="42">
        <f t="shared" si="38"/>
        <v>2000000</v>
      </c>
      <c r="I490" s="31" t="s">
        <v>41</v>
      </c>
      <c r="J490" s="40" t="s">
        <v>17</v>
      </c>
      <c r="K490" s="43">
        <f>H490</f>
        <v>2000000</v>
      </c>
      <c r="L490" s="64"/>
      <c r="M490" s="65"/>
    </row>
    <row r="491" spans="1:14" ht="37.5" hidden="1" customHeight="1" outlineLevel="2" thickBot="1" x14ac:dyDescent="0.25">
      <c r="A491" s="77">
        <v>403</v>
      </c>
      <c r="B491" s="22" t="s">
        <v>430</v>
      </c>
      <c r="C491" s="30" t="s">
        <v>438</v>
      </c>
      <c r="D491" s="22">
        <v>6241</v>
      </c>
      <c r="E491" s="34">
        <v>2220380</v>
      </c>
      <c r="F491" s="30" t="s">
        <v>47</v>
      </c>
      <c r="G491" s="34">
        <v>1220380</v>
      </c>
      <c r="H491" s="35">
        <f t="shared" si="38"/>
        <v>1000000</v>
      </c>
      <c r="I491" s="23" t="s">
        <v>79</v>
      </c>
      <c r="J491" s="30" t="s">
        <v>268</v>
      </c>
      <c r="K491" s="32">
        <f>H491</f>
        <v>1000000</v>
      </c>
      <c r="L491" s="56"/>
      <c r="M491" s="55"/>
    </row>
    <row r="492" spans="1:14" ht="37.5" hidden="1" customHeight="1" outlineLevel="2" thickBot="1" x14ac:dyDescent="0.25">
      <c r="A492" s="38">
        <v>404</v>
      </c>
      <c r="B492" s="22" t="s">
        <v>430</v>
      </c>
      <c r="C492" s="30" t="s">
        <v>28</v>
      </c>
      <c r="D492" s="22">
        <v>6238</v>
      </c>
      <c r="E492" s="34">
        <v>1800000</v>
      </c>
      <c r="F492" s="30" t="s">
        <v>47</v>
      </c>
      <c r="G492" s="34">
        <v>1300000</v>
      </c>
      <c r="H492" s="35">
        <f t="shared" si="38"/>
        <v>500000</v>
      </c>
      <c r="I492" s="23" t="s">
        <v>79</v>
      </c>
      <c r="J492" s="30" t="s">
        <v>268</v>
      </c>
      <c r="K492" s="32">
        <f>H492</f>
        <v>500000</v>
      </c>
      <c r="L492" s="56"/>
      <c r="M492" s="55"/>
    </row>
    <row r="493" spans="1:14" ht="37.5" customHeight="1" outlineLevel="2" thickBot="1" x14ac:dyDescent="0.25">
      <c r="A493" s="148">
        <v>405</v>
      </c>
      <c r="B493" s="149" t="s">
        <v>430</v>
      </c>
      <c r="C493" s="150" t="s">
        <v>31</v>
      </c>
      <c r="D493" s="149">
        <v>4125</v>
      </c>
      <c r="E493" s="151">
        <v>8434924</v>
      </c>
      <c r="F493" s="150" t="s">
        <v>47</v>
      </c>
      <c r="G493" s="151">
        <v>6434924</v>
      </c>
      <c r="H493" s="152">
        <f t="shared" si="38"/>
        <v>2000000</v>
      </c>
      <c r="I493" s="153" t="s">
        <v>79</v>
      </c>
      <c r="J493" s="150" t="s">
        <v>268</v>
      </c>
      <c r="K493" s="147">
        <v>1000000</v>
      </c>
      <c r="L493" s="56" t="s">
        <v>703</v>
      </c>
      <c r="M493" s="94" t="s">
        <v>76</v>
      </c>
    </row>
    <row r="494" spans="1:14" ht="37.5" customHeight="1" outlineLevel="2" thickBot="1" x14ac:dyDescent="0.25">
      <c r="A494" s="148">
        <v>407</v>
      </c>
      <c r="B494" s="149" t="s">
        <v>430</v>
      </c>
      <c r="C494" s="150" t="s">
        <v>24</v>
      </c>
      <c r="D494" s="149">
        <v>4162</v>
      </c>
      <c r="E494" s="151">
        <v>9000000</v>
      </c>
      <c r="F494" s="150" t="s">
        <v>47</v>
      </c>
      <c r="G494" s="151">
        <v>4000000</v>
      </c>
      <c r="H494" s="152">
        <f t="shared" ref="H494" si="39">E494-G494</f>
        <v>5000000</v>
      </c>
      <c r="I494" s="153" t="s">
        <v>79</v>
      </c>
      <c r="J494" s="150" t="s">
        <v>268</v>
      </c>
      <c r="K494" s="147">
        <v>2500000</v>
      </c>
      <c r="L494" s="56" t="s">
        <v>703</v>
      </c>
      <c r="M494" s="94" t="s">
        <v>76</v>
      </c>
    </row>
    <row r="495" spans="1:14" ht="37.5" customHeight="1" outlineLevel="2" thickBot="1" x14ac:dyDescent="0.25">
      <c r="A495" s="148">
        <v>431</v>
      </c>
      <c r="B495" s="149" t="s">
        <v>430</v>
      </c>
      <c r="C495" s="150" t="s">
        <v>30</v>
      </c>
      <c r="D495" s="149" t="s">
        <v>9</v>
      </c>
      <c r="E495" s="151">
        <v>600000</v>
      </c>
      <c r="F495" s="150" t="s">
        <v>47</v>
      </c>
      <c r="G495" s="151">
        <v>0</v>
      </c>
      <c r="H495" s="152">
        <v>600000</v>
      </c>
      <c r="I495" s="153" t="s">
        <v>48</v>
      </c>
      <c r="J495" s="150" t="s">
        <v>433</v>
      </c>
      <c r="K495" s="162" t="s">
        <v>712</v>
      </c>
      <c r="L495" s="56" t="s">
        <v>703</v>
      </c>
      <c r="M495" s="94" t="s">
        <v>76</v>
      </c>
    </row>
    <row r="496" spans="1:14" ht="37.5" customHeight="1" outlineLevel="2" thickBot="1" x14ac:dyDescent="0.25">
      <c r="A496" s="148">
        <v>432</v>
      </c>
      <c r="B496" s="149" t="s">
        <v>430</v>
      </c>
      <c r="C496" s="150" t="s">
        <v>30</v>
      </c>
      <c r="D496" s="149" t="s">
        <v>9</v>
      </c>
      <c r="E496" s="151">
        <v>1200000</v>
      </c>
      <c r="F496" s="150" t="s">
        <v>47</v>
      </c>
      <c r="G496" s="151">
        <v>0</v>
      </c>
      <c r="H496" s="152">
        <v>1200000</v>
      </c>
      <c r="I496" s="153" t="s">
        <v>48</v>
      </c>
      <c r="J496" s="150" t="s">
        <v>433</v>
      </c>
      <c r="K496" s="162" t="s">
        <v>712</v>
      </c>
      <c r="L496" s="56" t="s">
        <v>703</v>
      </c>
      <c r="M496" s="94" t="s">
        <v>76</v>
      </c>
    </row>
    <row r="497" spans="1:15" ht="37.5" customHeight="1" outlineLevel="2" thickBot="1" x14ac:dyDescent="0.25">
      <c r="A497" s="148">
        <v>433</v>
      </c>
      <c r="B497" s="149" t="s">
        <v>430</v>
      </c>
      <c r="C497" s="150" t="s">
        <v>30</v>
      </c>
      <c r="D497" s="149" t="s">
        <v>9</v>
      </c>
      <c r="E497" s="151">
        <v>1800000</v>
      </c>
      <c r="F497" s="150" t="s">
        <v>47</v>
      </c>
      <c r="G497" s="151">
        <v>0</v>
      </c>
      <c r="H497" s="152">
        <v>1800000</v>
      </c>
      <c r="I497" s="153" t="s">
        <v>48</v>
      </c>
      <c r="J497" s="150" t="s">
        <v>433</v>
      </c>
      <c r="K497" s="162" t="s">
        <v>712</v>
      </c>
      <c r="L497" s="56" t="s">
        <v>703</v>
      </c>
      <c r="M497" s="94" t="s">
        <v>76</v>
      </c>
    </row>
    <row r="498" spans="1:15" ht="37.5" hidden="1" customHeight="1" outlineLevel="2" thickBot="1" x14ac:dyDescent="0.25">
      <c r="A498" s="38">
        <v>408</v>
      </c>
      <c r="B498" s="39" t="s">
        <v>430</v>
      </c>
      <c r="C498" s="40" t="s">
        <v>45</v>
      </c>
      <c r="D498" s="40" t="s">
        <v>9</v>
      </c>
      <c r="E498" s="41">
        <v>100000</v>
      </c>
      <c r="F498" s="40" t="s">
        <v>47</v>
      </c>
      <c r="G498" s="41">
        <v>0</v>
      </c>
      <c r="H498" s="42">
        <f t="shared" si="38"/>
        <v>100000</v>
      </c>
      <c r="I498" s="31" t="s">
        <v>19</v>
      </c>
      <c r="J498" s="40" t="s">
        <v>40</v>
      </c>
      <c r="K498" s="43">
        <f t="shared" ref="K498:K503" si="40">H498</f>
        <v>100000</v>
      </c>
      <c r="L498" s="64"/>
      <c r="M498" s="65"/>
    </row>
    <row r="499" spans="1:15" ht="37.5" hidden="1" customHeight="1" outlineLevel="2" thickBot="1" x14ac:dyDescent="0.25">
      <c r="A499" s="77">
        <v>410</v>
      </c>
      <c r="B499" s="22" t="s">
        <v>430</v>
      </c>
      <c r="C499" s="30" t="s">
        <v>45</v>
      </c>
      <c r="D499" s="63" t="s">
        <v>208</v>
      </c>
      <c r="E499" s="34">
        <v>4677412.8899999997</v>
      </c>
      <c r="F499" s="30" t="s">
        <v>47</v>
      </c>
      <c r="G499" s="34">
        <v>4177412.89</v>
      </c>
      <c r="H499" s="35">
        <f t="shared" si="38"/>
        <v>499999.99999999953</v>
      </c>
      <c r="I499" s="23" t="s">
        <v>79</v>
      </c>
      <c r="J499" s="30" t="s">
        <v>268</v>
      </c>
      <c r="K499" s="32">
        <f t="shared" si="40"/>
        <v>499999.99999999953</v>
      </c>
      <c r="L499" s="56"/>
      <c r="M499" s="55"/>
    </row>
    <row r="500" spans="1:15" ht="37.5" hidden="1" customHeight="1" outlineLevel="2" thickBot="1" x14ac:dyDescent="0.25">
      <c r="A500" s="38">
        <v>430</v>
      </c>
      <c r="B500" s="22" t="s">
        <v>430</v>
      </c>
      <c r="C500" s="30" t="s">
        <v>28</v>
      </c>
      <c r="D500" s="22" t="s">
        <v>9</v>
      </c>
      <c r="E500" s="34">
        <v>900000</v>
      </c>
      <c r="F500" s="30" t="s">
        <v>47</v>
      </c>
      <c r="G500" s="34">
        <v>0</v>
      </c>
      <c r="H500" s="35">
        <f t="shared" si="38"/>
        <v>900000</v>
      </c>
      <c r="I500" s="23" t="s">
        <v>48</v>
      </c>
      <c r="J500" s="30" t="s">
        <v>433</v>
      </c>
      <c r="K500" s="32">
        <f t="shared" si="40"/>
        <v>900000</v>
      </c>
      <c r="L500" s="56"/>
      <c r="M500" s="55"/>
    </row>
    <row r="501" spans="1:15" ht="37.5" hidden="1" customHeight="1" outlineLevel="2" thickBot="1" x14ac:dyDescent="0.25">
      <c r="A501" s="38">
        <v>431</v>
      </c>
      <c r="B501" s="22" t="s">
        <v>430</v>
      </c>
      <c r="C501" s="30" t="s">
        <v>30</v>
      </c>
      <c r="D501" s="22" t="s">
        <v>9</v>
      </c>
      <c r="E501" s="34">
        <v>600000</v>
      </c>
      <c r="F501" s="30" t="s">
        <v>47</v>
      </c>
      <c r="G501" s="34">
        <v>0</v>
      </c>
      <c r="H501" s="35">
        <f t="shared" si="38"/>
        <v>600000</v>
      </c>
      <c r="I501" s="23" t="s">
        <v>48</v>
      </c>
      <c r="J501" s="30" t="s">
        <v>433</v>
      </c>
      <c r="K501" s="32">
        <f t="shared" si="40"/>
        <v>600000</v>
      </c>
      <c r="L501" s="56"/>
      <c r="M501" s="55"/>
    </row>
    <row r="502" spans="1:15" ht="37.5" hidden="1" customHeight="1" outlineLevel="2" thickBot="1" x14ac:dyDescent="0.25">
      <c r="A502" s="38">
        <v>432</v>
      </c>
      <c r="B502" s="22" t="s">
        <v>430</v>
      </c>
      <c r="C502" s="30" t="s">
        <v>30</v>
      </c>
      <c r="D502" s="22" t="s">
        <v>9</v>
      </c>
      <c r="E502" s="34">
        <v>1200000</v>
      </c>
      <c r="F502" s="30" t="s">
        <v>47</v>
      </c>
      <c r="G502" s="34">
        <v>0</v>
      </c>
      <c r="H502" s="35">
        <f t="shared" si="38"/>
        <v>1200000</v>
      </c>
      <c r="I502" s="23" t="s">
        <v>48</v>
      </c>
      <c r="J502" s="30" t="s">
        <v>433</v>
      </c>
      <c r="K502" s="32">
        <f t="shared" si="40"/>
        <v>1200000</v>
      </c>
      <c r="L502" s="56"/>
      <c r="M502" s="55"/>
    </row>
    <row r="503" spans="1:15" ht="37.5" hidden="1" customHeight="1" outlineLevel="2" thickBot="1" x14ac:dyDescent="0.25">
      <c r="A503" s="38">
        <v>433</v>
      </c>
      <c r="B503" s="22" t="s">
        <v>430</v>
      </c>
      <c r="C503" s="30" t="s">
        <v>30</v>
      </c>
      <c r="D503" s="22" t="s">
        <v>9</v>
      </c>
      <c r="E503" s="34">
        <v>1800000</v>
      </c>
      <c r="F503" s="30" t="s">
        <v>47</v>
      </c>
      <c r="G503" s="34">
        <v>0</v>
      </c>
      <c r="H503" s="35">
        <f t="shared" si="38"/>
        <v>1800000</v>
      </c>
      <c r="I503" s="23" t="s">
        <v>48</v>
      </c>
      <c r="J503" s="30" t="s">
        <v>433</v>
      </c>
      <c r="K503" s="32">
        <f t="shared" si="40"/>
        <v>1800000</v>
      </c>
      <c r="L503" s="56"/>
      <c r="M503" s="55"/>
    </row>
    <row r="504" spans="1:15" ht="37.5" hidden="1" customHeight="1" outlineLevel="1" thickBot="1" x14ac:dyDescent="0.25">
      <c r="A504" s="38"/>
      <c r="B504" s="88" t="s">
        <v>700</v>
      </c>
      <c r="C504" s="30"/>
      <c r="D504" s="22"/>
      <c r="E504" s="34"/>
      <c r="F504" s="30"/>
      <c r="G504" s="34"/>
      <c r="H504" s="34">
        <f>SUBTOTAL(9,H476:H503)</f>
        <v>13550000</v>
      </c>
      <c r="I504" s="30"/>
      <c r="J504" s="30"/>
      <c r="K504" s="32"/>
      <c r="L504" s="90"/>
      <c r="M504" s="139"/>
    </row>
    <row r="505" spans="1:15" ht="37.5" hidden="1" customHeight="1" thickBot="1" x14ac:dyDescent="0.25">
      <c r="A505" s="38"/>
      <c r="B505" s="88" t="s">
        <v>701</v>
      </c>
      <c r="C505" s="30"/>
      <c r="D505" s="22"/>
      <c r="E505" s="34"/>
      <c r="F505" s="30"/>
      <c r="G505" s="34"/>
      <c r="H505" s="34">
        <f>SUBTOTAL(9,H2:H503)</f>
        <v>150423772</v>
      </c>
      <c r="I505" s="30"/>
      <c r="J505" s="30"/>
      <c r="K505" s="32"/>
      <c r="L505" s="90"/>
      <c r="M505" s="139"/>
    </row>
    <row r="506" spans="1:15" ht="12.75" hidden="1" thickBot="1" x14ac:dyDescent="0.25">
      <c r="A506" s="53"/>
      <c r="B506" s="25"/>
      <c r="C506" s="54"/>
      <c r="D506" s="25"/>
      <c r="E506" s="25"/>
      <c r="F506" s="54"/>
      <c r="G506" s="25"/>
      <c r="H506" s="25"/>
      <c r="I506" s="27" t="s">
        <v>38</v>
      </c>
      <c r="J506" s="124"/>
      <c r="K506" s="28">
        <f>SUM(K2:K503)</f>
        <v>843892204.64999998</v>
      </c>
      <c r="L506" s="28">
        <f>SUM(L2:L295)</f>
        <v>0</v>
      </c>
      <c r="M506" s="112">
        <f>SUM(M2:M295)</f>
        <v>140</v>
      </c>
    </row>
    <row r="507" spans="1:15" x14ac:dyDescent="0.2">
      <c r="C507" s="10"/>
      <c r="I507" s="98"/>
      <c r="K507" s="103"/>
      <c r="M507" s="113"/>
    </row>
    <row r="508" spans="1:15" s="33" customFormat="1" ht="12.75" thickBot="1" x14ac:dyDescent="0.25">
      <c r="A508" s="1"/>
      <c r="B508" s="1"/>
      <c r="C508" s="1"/>
      <c r="D508" s="1"/>
      <c r="E508" s="1"/>
      <c r="F508" s="10"/>
      <c r="G508" s="1"/>
      <c r="H508" s="1"/>
      <c r="I508" s="1"/>
      <c r="J508" s="105"/>
      <c r="K508" s="45"/>
      <c r="L508" s="44"/>
      <c r="M508" s="105"/>
      <c r="O508" s="1"/>
    </row>
    <row r="509" spans="1:15" s="33" customFormat="1" ht="12.75" thickBot="1" x14ac:dyDescent="0.25">
      <c r="A509" s="174" t="s">
        <v>52</v>
      </c>
      <c r="B509" s="175"/>
      <c r="C509" s="176"/>
      <c r="D509" s="71" t="s">
        <v>53</v>
      </c>
      <c r="E509" s="71" t="s">
        <v>103</v>
      </c>
      <c r="F509" s="247" t="s">
        <v>55</v>
      </c>
      <c r="G509" s="176"/>
      <c r="H509" s="47" t="s">
        <v>54</v>
      </c>
      <c r="I509" s="175"/>
      <c r="J509" s="175"/>
      <c r="K509" s="175"/>
      <c r="L509" s="175"/>
      <c r="M509" s="248"/>
      <c r="O509" s="1"/>
    </row>
    <row r="510" spans="1:15" s="33" customFormat="1" x14ac:dyDescent="0.2">
      <c r="A510" s="249" t="s">
        <v>402</v>
      </c>
      <c r="B510" s="250"/>
      <c r="C510" s="251"/>
      <c r="D510" s="79" t="s">
        <v>170</v>
      </c>
      <c r="E510" s="80">
        <v>426262</v>
      </c>
      <c r="F510" s="252">
        <f>K269</f>
        <v>3000000</v>
      </c>
      <c r="G510" s="253"/>
      <c r="H510" s="81">
        <f>E510-F510</f>
        <v>-2573738</v>
      </c>
      <c r="I510" s="254"/>
      <c r="J510" s="254"/>
      <c r="K510" s="254"/>
      <c r="L510" s="254"/>
      <c r="M510" s="255"/>
      <c r="O510" s="1"/>
    </row>
    <row r="511" spans="1:15" s="33" customFormat="1" x14ac:dyDescent="0.2">
      <c r="A511" s="244" t="s">
        <v>601</v>
      </c>
      <c r="B511" s="245"/>
      <c r="C511" s="246"/>
      <c r="D511" s="82" t="s">
        <v>170</v>
      </c>
      <c r="E511" s="83">
        <v>4123297</v>
      </c>
      <c r="F511" s="205">
        <f>K62+K104+K105+K107+K237+K298</f>
        <v>33608054.219999999</v>
      </c>
      <c r="G511" s="206"/>
      <c r="H511" s="84">
        <f>E511-F511</f>
        <v>-29484757.219999999</v>
      </c>
      <c r="I511" s="207"/>
      <c r="J511" s="207"/>
      <c r="K511" s="207"/>
      <c r="L511" s="207"/>
      <c r="M511" s="208"/>
      <c r="O511" s="1"/>
    </row>
    <row r="512" spans="1:15" s="33" customFormat="1" x14ac:dyDescent="0.2">
      <c r="A512" s="238" t="s">
        <v>32</v>
      </c>
      <c r="B512" s="239"/>
      <c r="C512" s="240"/>
      <c r="D512" s="72">
        <v>5071</v>
      </c>
      <c r="E512" s="46">
        <v>1058427</v>
      </c>
      <c r="F512" s="170">
        <f>K474</f>
        <v>1000000</v>
      </c>
      <c r="G512" s="171"/>
      <c r="H512" s="67">
        <f>E512-F512</f>
        <v>58427</v>
      </c>
      <c r="I512" s="172"/>
      <c r="J512" s="172"/>
      <c r="K512" s="172"/>
      <c r="L512" s="172"/>
      <c r="M512" s="173"/>
      <c r="O512" s="1"/>
    </row>
    <row r="513" spans="1:15" s="33" customFormat="1" x14ac:dyDescent="0.2">
      <c r="A513" s="238" t="s">
        <v>32</v>
      </c>
      <c r="B513" s="239"/>
      <c r="C513" s="240"/>
      <c r="D513" s="72">
        <v>4015</v>
      </c>
      <c r="E513" s="46">
        <v>11420171</v>
      </c>
      <c r="F513" s="170">
        <f>K477</f>
        <v>300000</v>
      </c>
      <c r="G513" s="171"/>
      <c r="H513" s="51">
        <f t="shared" ref="H513:H584" si="41">E513-F513</f>
        <v>11120171</v>
      </c>
      <c r="I513" s="172"/>
      <c r="J513" s="172"/>
      <c r="K513" s="172"/>
      <c r="L513" s="172"/>
      <c r="M513" s="173"/>
      <c r="O513" s="1"/>
    </row>
    <row r="514" spans="1:15" s="33" customFormat="1" x14ac:dyDescent="0.2">
      <c r="A514" s="238" t="s">
        <v>32</v>
      </c>
      <c r="B514" s="239"/>
      <c r="C514" s="240"/>
      <c r="D514" s="72">
        <v>4011</v>
      </c>
      <c r="E514" s="46">
        <v>27175842.629999999</v>
      </c>
      <c r="F514" s="170">
        <f>K88+K89+K415+K473</f>
        <v>4500000</v>
      </c>
      <c r="G514" s="171"/>
      <c r="H514" s="51">
        <f t="shared" si="41"/>
        <v>22675842.629999999</v>
      </c>
      <c r="I514" s="172"/>
      <c r="J514" s="172"/>
      <c r="K514" s="172"/>
      <c r="L514" s="172"/>
      <c r="M514" s="173"/>
      <c r="O514" s="1"/>
    </row>
    <row r="515" spans="1:15" s="33" customFormat="1" x14ac:dyDescent="0.2">
      <c r="A515" s="241" t="s">
        <v>32</v>
      </c>
      <c r="B515" s="242"/>
      <c r="C515" s="243"/>
      <c r="D515" s="75">
        <v>3009</v>
      </c>
      <c r="E515" s="76">
        <v>29662247</v>
      </c>
      <c r="F515" s="190">
        <f>K81+K90+K91+K223+K276+K283+K307+K319+K324+K335+K340+K404+K460+K462+K466+K356+K357+K358+K370+K372+K376+K377+K468+K469</f>
        <v>23220000</v>
      </c>
      <c r="G515" s="191"/>
      <c r="H515" s="52">
        <f t="shared" si="41"/>
        <v>6442247</v>
      </c>
      <c r="I515" s="192"/>
      <c r="J515" s="192"/>
      <c r="K515" s="192"/>
      <c r="L515" s="192"/>
      <c r="M515" s="193"/>
      <c r="O515" s="1"/>
    </row>
    <row r="516" spans="1:15" s="33" customFormat="1" x14ac:dyDescent="0.2">
      <c r="A516" s="238" t="s">
        <v>32</v>
      </c>
      <c r="B516" s="239"/>
      <c r="C516" s="240"/>
      <c r="D516" s="72">
        <v>3015</v>
      </c>
      <c r="E516" s="46">
        <v>5000000</v>
      </c>
      <c r="F516" s="170">
        <f>K476</f>
        <v>50000</v>
      </c>
      <c r="G516" s="171"/>
      <c r="H516" s="51">
        <f t="shared" si="41"/>
        <v>4950000</v>
      </c>
      <c r="I516" s="172"/>
      <c r="J516" s="172"/>
      <c r="K516" s="172"/>
      <c r="L516" s="172"/>
      <c r="M516" s="173"/>
      <c r="O516" s="1"/>
    </row>
    <row r="517" spans="1:15" s="33" customFormat="1" ht="12" hidden="1" customHeight="1" x14ac:dyDescent="0.2">
      <c r="A517" s="238"/>
      <c r="B517" s="239"/>
      <c r="C517" s="240"/>
      <c r="D517" s="72"/>
      <c r="E517" s="46"/>
      <c r="F517" s="170"/>
      <c r="G517" s="171"/>
      <c r="H517" s="57"/>
      <c r="I517" s="172"/>
      <c r="J517" s="172"/>
      <c r="K517" s="172"/>
      <c r="L517" s="172"/>
      <c r="M517" s="173"/>
      <c r="O517" s="1"/>
    </row>
    <row r="518" spans="1:15" s="33" customFormat="1" x14ac:dyDescent="0.2">
      <c r="A518" s="241" t="s">
        <v>32</v>
      </c>
      <c r="B518" s="242"/>
      <c r="C518" s="243"/>
      <c r="D518" s="75">
        <v>5072</v>
      </c>
      <c r="E518" s="76">
        <v>348112273</v>
      </c>
      <c r="F518" s="190" t="e">
        <f>K12+K23+K24+K25+K26+K27+K28+K29+K30+K31+K32+K33+K36+K38+K39+K40+K41+K42+K43+K44+K45+K46+K47+#REF!+K48+K49+K50+K51+K52+K53+K54+K55+K56+K57+K58+K59+K60+K63+K137+K265+K268+K281+K348+K444+K455+K459+K418+K419+K420+K478+K479+K480+K481+K482+K483+K484+K485+K487+K488+K489+K501+K502+K503</f>
        <v>#REF!</v>
      </c>
      <c r="G518" s="191"/>
      <c r="H518" s="52" t="e">
        <f t="shared" si="41"/>
        <v>#REF!</v>
      </c>
      <c r="I518" s="192"/>
      <c r="J518" s="192"/>
      <c r="K518" s="192"/>
      <c r="L518" s="192"/>
      <c r="M518" s="193"/>
      <c r="O518" s="1"/>
    </row>
    <row r="519" spans="1:15" s="33" customFormat="1" ht="12" hidden="1" customHeight="1" x14ac:dyDescent="0.2">
      <c r="A519" s="238" t="s">
        <v>32</v>
      </c>
      <c r="B519" s="239"/>
      <c r="C519" s="240"/>
      <c r="D519" s="72">
        <v>4087</v>
      </c>
      <c r="E519" s="46"/>
      <c r="F519" s="170"/>
      <c r="G519" s="171"/>
      <c r="H519" s="51">
        <f t="shared" si="41"/>
        <v>0</v>
      </c>
      <c r="I519" s="172"/>
      <c r="J519" s="172"/>
      <c r="K519" s="172"/>
      <c r="L519" s="172"/>
      <c r="M519" s="173"/>
      <c r="O519" s="1"/>
    </row>
    <row r="520" spans="1:15" s="33" customFormat="1" x14ac:dyDescent="0.2">
      <c r="A520" s="238" t="s">
        <v>32</v>
      </c>
      <c r="B520" s="239"/>
      <c r="C520" s="240"/>
      <c r="D520" s="82" t="s">
        <v>170</v>
      </c>
      <c r="E520" s="85">
        <v>538751928</v>
      </c>
      <c r="F520" s="205">
        <f>K256+K259+K332+K345+K360+K368</f>
        <v>6246760</v>
      </c>
      <c r="G520" s="206"/>
      <c r="H520" s="86">
        <f t="shared" si="41"/>
        <v>532505168</v>
      </c>
      <c r="I520" s="207"/>
      <c r="J520" s="207"/>
      <c r="K520" s="207"/>
      <c r="L520" s="207"/>
      <c r="M520" s="208"/>
      <c r="O520" s="1"/>
    </row>
    <row r="521" spans="1:15" s="33" customFormat="1" ht="12" hidden="1" customHeight="1" x14ac:dyDescent="0.2">
      <c r="A521" s="238" t="s">
        <v>32</v>
      </c>
      <c r="B521" s="239"/>
      <c r="C521" s="240"/>
      <c r="D521" s="72">
        <v>5188</v>
      </c>
      <c r="E521" s="46"/>
      <c r="F521" s="170"/>
      <c r="G521" s="171"/>
      <c r="H521" s="51">
        <f t="shared" si="41"/>
        <v>0</v>
      </c>
      <c r="I521" s="172"/>
      <c r="J521" s="172"/>
      <c r="K521" s="172"/>
      <c r="L521" s="172"/>
      <c r="M521" s="173"/>
      <c r="O521" s="1"/>
    </row>
    <row r="522" spans="1:15" s="33" customFormat="1" ht="12" hidden="1" customHeight="1" x14ac:dyDescent="0.2">
      <c r="A522" s="238" t="s">
        <v>32</v>
      </c>
      <c r="B522" s="239"/>
      <c r="C522" s="240"/>
      <c r="D522" s="72">
        <v>5321</v>
      </c>
      <c r="E522" s="46"/>
      <c r="F522" s="170"/>
      <c r="G522" s="171"/>
      <c r="H522" s="51">
        <f t="shared" si="41"/>
        <v>0</v>
      </c>
      <c r="I522" s="172"/>
      <c r="J522" s="172"/>
      <c r="K522" s="172"/>
      <c r="L522" s="172"/>
      <c r="M522" s="173"/>
      <c r="O522" s="1"/>
    </row>
    <row r="523" spans="1:15" s="33" customFormat="1" x14ac:dyDescent="0.2">
      <c r="A523" s="238" t="s">
        <v>32</v>
      </c>
      <c r="B523" s="239"/>
      <c r="C523" s="240"/>
      <c r="D523" s="72">
        <v>5525</v>
      </c>
      <c r="E523" s="46">
        <v>19271713</v>
      </c>
      <c r="F523" s="170">
        <f>K111</f>
        <v>50000</v>
      </c>
      <c r="G523" s="171"/>
      <c r="H523" s="51">
        <f t="shared" si="41"/>
        <v>19221713</v>
      </c>
      <c r="I523" s="172"/>
      <c r="J523" s="172"/>
      <c r="K523" s="172"/>
      <c r="L523" s="172"/>
      <c r="M523" s="173"/>
      <c r="O523" s="1"/>
    </row>
    <row r="524" spans="1:15" s="33" customFormat="1" x14ac:dyDescent="0.2">
      <c r="A524" s="238" t="s">
        <v>32</v>
      </c>
      <c r="B524" s="239"/>
      <c r="C524" s="240"/>
      <c r="D524" s="72">
        <v>3010</v>
      </c>
      <c r="E524" s="46">
        <v>30085498</v>
      </c>
      <c r="F524" s="170">
        <f>K471</f>
        <v>2000000</v>
      </c>
      <c r="G524" s="171"/>
      <c r="H524" s="51">
        <f t="shared" si="41"/>
        <v>28085498</v>
      </c>
      <c r="I524" s="172"/>
      <c r="J524" s="172"/>
      <c r="K524" s="172"/>
      <c r="L524" s="172"/>
      <c r="M524" s="173"/>
      <c r="O524" s="1"/>
    </row>
    <row r="525" spans="1:15" s="33" customFormat="1" x14ac:dyDescent="0.2">
      <c r="A525" s="233" t="s">
        <v>33</v>
      </c>
      <c r="B525" s="234"/>
      <c r="C525" s="235"/>
      <c r="D525" s="72">
        <v>3040</v>
      </c>
      <c r="E525" s="46">
        <v>722526</v>
      </c>
      <c r="F525" s="170">
        <f>K406+K408+K451+K452+K453+K454+K352+K354</f>
        <v>3530000</v>
      </c>
      <c r="G525" s="171"/>
      <c r="H525" s="99">
        <f t="shared" si="41"/>
        <v>-2807474</v>
      </c>
      <c r="I525" s="172"/>
      <c r="J525" s="172"/>
      <c r="K525" s="172"/>
      <c r="L525" s="172"/>
      <c r="M525" s="173"/>
      <c r="O525" s="1"/>
    </row>
    <row r="526" spans="1:15" s="33" customFormat="1" x14ac:dyDescent="0.2">
      <c r="A526" s="233" t="s">
        <v>33</v>
      </c>
      <c r="B526" s="234"/>
      <c r="C526" s="235"/>
      <c r="D526" s="68">
        <v>5333</v>
      </c>
      <c r="E526" s="58">
        <v>4639200</v>
      </c>
      <c r="F526" s="236">
        <f>K235</f>
        <v>300000</v>
      </c>
      <c r="G526" s="237"/>
      <c r="H526" s="69">
        <f>E526-F526</f>
        <v>4339200</v>
      </c>
      <c r="I526" s="172"/>
      <c r="J526" s="172"/>
      <c r="K526" s="172"/>
      <c r="L526" s="172"/>
      <c r="M526" s="173"/>
      <c r="O526" s="1"/>
    </row>
    <row r="527" spans="1:15" s="33" customFormat="1" x14ac:dyDescent="0.2">
      <c r="A527" s="230" t="s">
        <v>456</v>
      </c>
      <c r="B527" s="231"/>
      <c r="C527" s="232"/>
      <c r="D527" s="72">
        <v>4125</v>
      </c>
      <c r="E527" s="46">
        <v>6434924</v>
      </c>
      <c r="F527" s="170">
        <f>K405</f>
        <v>500000</v>
      </c>
      <c r="G527" s="171"/>
      <c r="H527" s="51">
        <f>E527-F527</f>
        <v>5934924</v>
      </c>
      <c r="I527" s="172"/>
      <c r="J527" s="172"/>
      <c r="K527" s="172"/>
      <c r="L527" s="172"/>
      <c r="M527" s="173"/>
      <c r="O527" s="1"/>
    </row>
    <row r="528" spans="1:15" s="33" customFormat="1" x14ac:dyDescent="0.2">
      <c r="A528" s="218" t="s">
        <v>162</v>
      </c>
      <c r="B528" s="219"/>
      <c r="C528" s="220"/>
      <c r="D528" s="72">
        <v>6599</v>
      </c>
      <c r="E528" s="46">
        <v>50000</v>
      </c>
      <c r="F528" s="170">
        <f>K108+K115</f>
        <v>800000</v>
      </c>
      <c r="G528" s="171"/>
      <c r="H528" s="51">
        <f t="shared" si="41"/>
        <v>-750000</v>
      </c>
      <c r="I528" s="172"/>
      <c r="J528" s="172"/>
      <c r="K528" s="172"/>
      <c r="L528" s="172"/>
      <c r="M528" s="173"/>
      <c r="O528" s="1"/>
    </row>
    <row r="529" spans="1:15" s="33" customFormat="1" ht="12" hidden="1" customHeight="1" x14ac:dyDescent="0.2">
      <c r="A529" s="221"/>
      <c r="B529" s="222"/>
      <c r="C529" s="223"/>
      <c r="D529" s="72"/>
      <c r="E529" s="46"/>
      <c r="F529" s="170"/>
      <c r="G529" s="171"/>
      <c r="H529" s="51"/>
      <c r="I529" s="172"/>
      <c r="J529" s="172"/>
      <c r="K529" s="172"/>
      <c r="L529" s="172"/>
      <c r="M529" s="173"/>
      <c r="O529" s="1"/>
    </row>
    <row r="530" spans="1:15" s="33" customFormat="1" x14ac:dyDescent="0.2">
      <c r="A530" s="221" t="s">
        <v>51</v>
      </c>
      <c r="B530" s="222"/>
      <c r="C530" s="223"/>
      <c r="D530" s="72">
        <v>4172</v>
      </c>
      <c r="E530" s="46">
        <v>3877412.89</v>
      </c>
      <c r="F530" s="170">
        <f>K242</f>
        <v>500000</v>
      </c>
      <c r="G530" s="171"/>
      <c r="H530" s="51">
        <f t="shared" si="41"/>
        <v>3377412.89</v>
      </c>
      <c r="I530" s="172"/>
      <c r="J530" s="172"/>
      <c r="K530" s="172"/>
      <c r="L530" s="172"/>
      <c r="M530" s="173"/>
      <c r="O530" s="1"/>
    </row>
    <row r="531" spans="1:15" s="33" customFormat="1" x14ac:dyDescent="0.2">
      <c r="A531" s="227" t="s">
        <v>34</v>
      </c>
      <c r="B531" s="228"/>
      <c r="C531" s="229"/>
      <c r="D531" s="82" t="s">
        <v>170</v>
      </c>
      <c r="E531" s="85">
        <v>38437836.359999999</v>
      </c>
      <c r="F531" s="205">
        <f>K149+K153+K154+K155+K163+K165+K206+K207+K208+K209+K217+K219+K260+K261+K262+K264+K312+K317+K329+K330</f>
        <v>73773000</v>
      </c>
      <c r="G531" s="206"/>
      <c r="H531" s="100">
        <f t="shared" si="41"/>
        <v>-35335163.640000001</v>
      </c>
      <c r="I531" s="207"/>
      <c r="J531" s="207"/>
      <c r="K531" s="207"/>
      <c r="L531" s="207"/>
      <c r="M531" s="208"/>
      <c r="O531" s="1"/>
    </row>
    <row r="532" spans="1:15" s="33" customFormat="1" x14ac:dyDescent="0.2">
      <c r="A532" s="227" t="s">
        <v>34</v>
      </c>
      <c r="B532" s="228"/>
      <c r="C532" s="229"/>
      <c r="D532" s="72">
        <v>6129</v>
      </c>
      <c r="E532" s="46">
        <v>600000</v>
      </c>
      <c r="F532" s="170">
        <f>K75</f>
        <v>2000000</v>
      </c>
      <c r="G532" s="171"/>
      <c r="H532" s="51">
        <f t="shared" si="41"/>
        <v>-1400000</v>
      </c>
      <c r="I532" s="172"/>
      <c r="J532" s="172"/>
      <c r="K532" s="172"/>
      <c r="L532" s="172"/>
      <c r="M532" s="173"/>
      <c r="O532" s="1"/>
    </row>
    <row r="533" spans="1:15" s="33" customFormat="1" x14ac:dyDescent="0.2">
      <c r="A533" s="227" t="s">
        <v>34</v>
      </c>
      <c r="B533" s="228"/>
      <c r="C533" s="229"/>
      <c r="D533" s="72">
        <v>4035</v>
      </c>
      <c r="E533" s="46">
        <v>13326536</v>
      </c>
      <c r="F533" s="170">
        <f>K151+K305+K388+K390+K392+K491</f>
        <v>7100000</v>
      </c>
      <c r="G533" s="171"/>
      <c r="H533" s="51">
        <f t="shared" si="41"/>
        <v>6226536</v>
      </c>
      <c r="I533" s="172"/>
      <c r="J533" s="172"/>
      <c r="K533" s="172"/>
      <c r="L533" s="172"/>
      <c r="M533" s="173"/>
      <c r="O533" s="1"/>
    </row>
    <row r="534" spans="1:15" s="33" customFormat="1" x14ac:dyDescent="0.2">
      <c r="A534" s="227" t="s">
        <v>34</v>
      </c>
      <c r="B534" s="228"/>
      <c r="C534" s="229"/>
      <c r="D534" s="72">
        <v>4478</v>
      </c>
      <c r="E534" s="46">
        <v>15000000</v>
      </c>
      <c r="F534" s="170">
        <f>K10+K267+K278+K355+K350+K353+K359+K364+K378+K385+K393+K396+K397+K398</f>
        <v>17765000</v>
      </c>
      <c r="G534" s="171"/>
      <c r="H534" s="99">
        <f t="shared" si="41"/>
        <v>-2765000</v>
      </c>
      <c r="I534" s="172"/>
      <c r="J534" s="172"/>
      <c r="K534" s="172"/>
      <c r="L534" s="172"/>
      <c r="M534" s="173"/>
      <c r="O534" s="1"/>
    </row>
    <row r="535" spans="1:15" s="33" customFormat="1" ht="12" hidden="1" customHeight="1" x14ac:dyDescent="0.2">
      <c r="A535" s="227"/>
      <c r="B535" s="228"/>
      <c r="C535" s="229"/>
      <c r="D535" s="72"/>
      <c r="E535" s="46"/>
      <c r="F535" s="170"/>
      <c r="G535" s="171"/>
      <c r="H535" s="51"/>
      <c r="I535" s="172"/>
      <c r="J535" s="172"/>
      <c r="K535" s="172"/>
      <c r="L535" s="172"/>
      <c r="M535" s="173"/>
      <c r="O535" s="1"/>
    </row>
    <row r="536" spans="1:15" s="33" customFormat="1" x14ac:dyDescent="0.2">
      <c r="A536" s="224" t="s">
        <v>35</v>
      </c>
      <c r="B536" s="225"/>
      <c r="C536" s="226"/>
      <c r="D536" s="82" t="s">
        <v>170</v>
      </c>
      <c r="E536" s="85">
        <v>40191989</v>
      </c>
      <c r="F536" s="205">
        <f>K375</f>
        <v>250000</v>
      </c>
      <c r="G536" s="206"/>
      <c r="H536" s="86">
        <f t="shared" si="41"/>
        <v>39941989</v>
      </c>
      <c r="I536" s="207"/>
      <c r="J536" s="207"/>
      <c r="K536" s="207"/>
      <c r="L536" s="207"/>
      <c r="M536" s="208"/>
      <c r="O536" s="1"/>
    </row>
    <row r="537" spans="1:15" s="33" customFormat="1" x14ac:dyDescent="0.2">
      <c r="A537" s="224" t="s">
        <v>35</v>
      </c>
      <c r="B537" s="225"/>
      <c r="C537" s="226"/>
      <c r="D537" s="68">
        <v>4044</v>
      </c>
      <c r="E537" s="37">
        <v>8458128.8000000007</v>
      </c>
      <c r="F537" s="170">
        <f>K391</f>
        <v>200000</v>
      </c>
      <c r="G537" s="171"/>
      <c r="H537" s="51">
        <f t="shared" si="41"/>
        <v>8258128.8000000007</v>
      </c>
      <c r="I537" s="172"/>
      <c r="J537" s="172"/>
      <c r="K537" s="172"/>
      <c r="L537" s="172"/>
      <c r="M537" s="173"/>
      <c r="O537" s="1"/>
    </row>
    <row r="538" spans="1:15" s="33" customFormat="1" x14ac:dyDescent="0.2">
      <c r="A538" s="224" t="s">
        <v>35</v>
      </c>
      <c r="B538" s="225"/>
      <c r="C538" s="226"/>
      <c r="D538" s="72">
        <v>3008</v>
      </c>
      <c r="E538" s="46">
        <v>40191989</v>
      </c>
      <c r="F538" s="170">
        <f>K347+K384+K394+K472</f>
        <v>760000</v>
      </c>
      <c r="G538" s="171"/>
      <c r="H538" s="51">
        <f t="shared" si="41"/>
        <v>39431989</v>
      </c>
      <c r="I538" s="172"/>
      <c r="J538" s="172"/>
      <c r="K538" s="172"/>
      <c r="L538" s="172"/>
      <c r="M538" s="173"/>
      <c r="O538" s="1"/>
    </row>
    <row r="539" spans="1:15" s="33" customFormat="1" x14ac:dyDescent="0.2">
      <c r="A539" s="218" t="s">
        <v>161</v>
      </c>
      <c r="B539" s="219"/>
      <c r="C539" s="220"/>
      <c r="D539" s="72">
        <v>5068</v>
      </c>
      <c r="E539" s="46">
        <v>36712062.030000001</v>
      </c>
      <c r="F539" s="170">
        <f>K99</f>
        <v>234000</v>
      </c>
      <c r="G539" s="171"/>
      <c r="H539" s="51">
        <f t="shared" si="41"/>
        <v>36478062.030000001</v>
      </c>
      <c r="I539" s="172"/>
      <c r="J539" s="172"/>
      <c r="K539" s="172"/>
      <c r="L539" s="172"/>
      <c r="M539" s="173"/>
      <c r="O539" s="1"/>
    </row>
    <row r="540" spans="1:15" s="33" customFormat="1" x14ac:dyDescent="0.2">
      <c r="A540" s="218" t="s">
        <v>161</v>
      </c>
      <c r="B540" s="219"/>
      <c r="C540" s="220"/>
      <c r="D540" s="72">
        <v>6170</v>
      </c>
      <c r="E540" s="46">
        <v>88009734.819999993</v>
      </c>
      <c r="F540" s="170">
        <f>K247</f>
        <v>300000</v>
      </c>
      <c r="G540" s="171"/>
      <c r="H540" s="51">
        <f t="shared" si="41"/>
        <v>87709734.819999993</v>
      </c>
      <c r="I540" s="172"/>
      <c r="J540" s="172"/>
      <c r="K540" s="172"/>
      <c r="L540" s="172"/>
      <c r="M540" s="173"/>
      <c r="O540" s="1"/>
    </row>
    <row r="541" spans="1:15" s="33" customFormat="1" x14ac:dyDescent="0.2">
      <c r="A541" s="218" t="s">
        <v>161</v>
      </c>
      <c r="B541" s="219"/>
      <c r="C541" s="220"/>
      <c r="D541" s="82" t="s">
        <v>170</v>
      </c>
      <c r="E541" s="85">
        <v>390710641.12</v>
      </c>
      <c r="F541" s="205">
        <f>K387</f>
        <v>150000</v>
      </c>
      <c r="G541" s="206"/>
      <c r="H541" s="86">
        <f t="shared" si="41"/>
        <v>390560641.12</v>
      </c>
      <c r="I541" s="207"/>
      <c r="J541" s="207"/>
      <c r="K541" s="207"/>
      <c r="L541" s="207"/>
      <c r="M541" s="208"/>
      <c r="O541" s="1"/>
    </row>
    <row r="542" spans="1:15" s="33" customFormat="1" x14ac:dyDescent="0.2">
      <c r="A542" s="218" t="s">
        <v>161</v>
      </c>
      <c r="B542" s="219"/>
      <c r="C542" s="220"/>
      <c r="D542" s="72">
        <v>6151</v>
      </c>
      <c r="E542" s="46">
        <v>94028451.030000001</v>
      </c>
      <c r="F542" s="170">
        <f>K349+K382</f>
        <v>700000</v>
      </c>
      <c r="G542" s="171"/>
      <c r="H542" s="51">
        <f t="shared" si="41"/>
        <v>93328451.030000001</v>
      </c>
      <c r="I542" s="172"/>
      <c r="J542" s="172"/>
      <c r="K542" s="172"/>
      <c r="L542" s="172"/>
      <c r="M542" s="173"/>
      <c r="O542" s="1"/>
    </row>
    <row r="543" spans="1:15" s="33" customFormat="1" x14ac:dyDescent="0.2">
      <c r="A543" s="218" t="s">
        <v>161</v>
      </c>
      <c r="B543" s="219"/>
      <c r="C543" s="220"/>
      <c r="D543" s="72">
        <v>6160</v>
      </c>
      <c r="E543" s="46">
        <v>40238275.18</v>
      </c>
      <c r="F543" s="170">
        <f>K128</f>
        <v>1000000</v>
      </c>
      <c r="G543" s="171"/>
      <c r="H543" s="51">
        <f t="shared" si="41"/>
        <v>39238275.18</v>
      </c>
      <c r="I543" s="172"/>
      <c r="J543" s="172"/>
      <c r="K543" s="172"/>
      <c r="L543" s="172"/>
      <c r="M543" s="173"/>
      <c r="O543" s="1"/>
    </row>
    <row r="544" spans="1:15" s="33" customFormat="1" x14ac:dyDescent="0.2">
      <c r="A544" s="221" t="s">
        <v>505</v>
      </c>
      <c r="B544" s="222"/>
      <c r="C544" s="223"/>
      <c r="D544" s="72">
        <v>5075</v>
      </c>
      <c r="E544" s="46">
        <v>9852309</v>
      </c>
      <c r="F544" s="170">
        <f>K374</f>
        <v>2000000</v>
      </c>
      <c r="G544" s="171"/>
      <c r="H544" s="51">
        <f t="shared" si="41"/>
        <v>7852309</v>
      </c>
      <c r="I544" s="172"/>
      <c r="J544" s="172"/>
      <c r="K544" s="172"/>
      <c r="L544" s="172"/>
      <c r="M544" s="173"/>
      <c r="O544" s="1"/>
    </row>
    <row r="545" spans="1:15" s="33" customFormat="1" x14ac:dyDescent="0.2">
      <c r="A545" s="215" t="s">
        <v>46</v>
      </c>
      <c r="B545" s="216"/>
      <c r="C545" s="217"/>
      <c r="D545" s="72">
        <v>4187</v>
      </c>
      <c r="E545" s="46">
        <v>5613697</v>
      </c>
      <c r="F545" s="170">
        <f>K100+K246+K343</f>
        <v>1860000</v>
      </c>
      <c r="G545" s="171"/>
      <c r="H545" s="51">
        <f t="shared" si="41"/>
        <v>3753697</v>
      </c>
      <c r="I545" s="172"/>
      <c r="J545" s="172"/>
      <c r="K545" s="172"/>
      <c r="L545" s="172"/>
      <c r="M545" s="173"/>
      <c r="O545" s="1"/>
    </row>
    <row r="546" spans="1:15" s="33" customFormat="1" x14ac:dyDescent="0.2">
      <c r="A546" s="215" t="s">
        <v>46</v>
      </c>
      <c r="B546" s="216"/>
      <c r="C546" s="217"/>
      <c r="D546" s="72">
        <v>5542</v>
      </c>
      <c r="E546" s="46">
        <v>22581566</v>
      </c>
      <c r="F546" s="170">
        <f>K16+K18+K19</f>
        <v>3650000</v>
      </c>
      <c r="G546" s="171"/>
      <c r="H546" s="51">
        <f t="shared" si="41"/>
        <v>18931566</v>
      </c>
      <c r="I546" s="172"/>
      <c r="J546" s="172"/>
      <c r="K546" s="172"/>
      <c r="L546" s="172"/>
      <c r="M546" s="173"/>
      <c r="O546" s="1"/>
    </row>
    <row r="547" spans="1:15" s="33" customFormat="1" x14ac:dyDescent="0.2">
      <c r="A547" s="215" t="s">
        <v>46</v>
      </c>
      <c r="B547" s="216"/>
      <c r="C547" s="217"/>
      <c r="D547" s="72">
        <v>4108</v>
      </c>
      <c r="E547" s="46">
        <v>5225000</v>
      </c>
      <c r="F547" s="170">
        <f>K245</f>
        <v>500000</v>
      </c>
      <c r="G547" s="171"/>
      <c r="H547" s="51">
        <f t="shared" si="41"/>
        <v>4725000</v>
      </c>
      <c r="I547" s="172"/>
      <c r="J547" s="172"/>
      <c r="K547" s="172"/>
      <c r="L547" s="172"/>
      <c r="M547" s="173"/>
      <c r="O547" s="1"/>
    </row>
    <row r="548" spans="1:15" s="33" customFormat="1" x14ac:dyDescent="0.2">
      <c r="A548" s="215" t="s">
        <v>46</v>
      </c>
      <c r="B548" s="216"/>
      <c r="C548" s="217"/>
      <c r="D548" s="82" t="s">
        <v>170</v>
      </c>
      <c r="E548" s="85">
        <v>54391256</v>
      </c>
      <c r="F548" s="205">
        <f>K450</f>
        <v>400000</v>
      </c>
      <c r="G548" s="206"/>
      <c r="H548" s="86">
        <f t="shared" si="41"/>
        <v>53991256</v>
      </c>
      <c r="I548" s="207"/>
      <c r="J548" s="207"/>
      <c r="K548" s="207"/>
      <c r="L548" s="207"/>
      <c r="M548" s="208"/>
      <c r="O548" s="1"/>
    </row>
    <row r="549" spans="1:15" s="33" customFormat="1" ht="12" hidden="1" customHeight="1" x14ac:dyDescent="0.2">
      <c r="A549" s="215" t="s">
        <v>46</v>
      </c>
      <c r="B549" s="216"/>
      <c r="C549" s="217"/>
      <c r="D549" s="72">
        <v>5760</v>
      </c>
      <c r="E549" s="46"/>
      <c r="F549" s="170"/>
      <c r="G549" s="171"/>
      <c r="H549" s="51">
        <f t="shared" si="41"/>
        <v>0</v>
      </c>
      <c r="I549" s="172"/>
      <c r="J549" s="172"/>
      <c r="K549" s="172"/>
      <c r="L549" s="172"/>
      <c r="M549" s="173"/>
      <c r="O549" s="1"/>
    </row>
    <row r="550" spans="1:15" s="33" customFormat="1" x14ac:dyDescent="0.2">
      <c r="A550" s="212" t="s">
        <v>43</v>
      </c>
      <c r="B550" s="213"/>
      <c r="C550" s="214"/>
      <c r="D550" s="72">
        <v>6053</v>
      </c>
      <c r="E550" s="46">
        <v>3969946</v>
      </c>
      <c r="F550" s="170">
        <f>K13+K124+K125+K241</f>
        <v>3400000</v>
      </c>
      <c r="G550" s="171"/>
      <c r="H550" s="51">
        <f t="shared" si="41"/>
        <v>569946</v>
      </c>
      <c r="I550" s="172"/>
      <c r="J550" s="172"/>
      <c r="K550" s="172"/>
      <c r="L550" s="172"/>
      <c r="M550" s="173"/>
      <c r="O550" s="1"/>
    </row>
    <row r="551" spans="1:15" s="33" customFormat="1" x14ac:dyDescent="0.2">
      <c r="A551" s="212" t="s">
        <v>43</v>
      </c>
      <c r="B551" s="213"/>
      <c r="C551" s="214"/>
      <c r="D551" s="72">
        <v>6011</v>
      </c>
      <c r="E551" s="46">
        <v>1500000</v>
      </c>
      <c r="F551" s="170">
        <f>K492+K493+K497+K498+K499+K500</f>
        <v>3199999.9999999995</v>
      </c>
      <c r="G551" s="171"/>
      <c r="H551" s="51">
        <f t="shared" si="41"/>
        <v>-1699999.9999999995</v>
      </c>
      <c r="I551" s="172"/>
      <c r="J551" s="172"/>
      <c r="K551" s="172"/>
      <c r="L551" s="172"/>
      <c r="M551" s="173"/>
      <c r="O551" s="1"/>
    </row>
    <row r="552" spans="1:15" s="33" customFormat="1" x14ac:dyDescent="0.2">
      <c r="A552" s="209" t="s">
        <v>36</v>
      </c>
      <c r="B552" s="210"/>
      <c r="C552" s="211"/>
      <c r="D552" s="82" t="s">
        <v>170</v>
      </c>
      <c r="E552" s="85">
        <v>32013768</v>
      </c>
      <c r="F552" s="205">
        <f>K342+K344+K371+K445</f>
        <v>2585000</v>
      </c>
      <c r="G552" s="206"/>
      <c r="H552" s="86">
        <f t="shared" si="41"/>
        <v>29428768</v>
      </c>
      <c r="I552" s="207"/>
      <c r="J552" s="207"/>
      <c r="K552" s="207"/>
      <c r="L552" s="207"/>
      <c r="M552" s="208"/>
      <c r="O552" s="1"/>
    </row>
    <row r="553" spans="1:15" s="33" customFormat="1" x14ac:dyDescent="0.2">
      <c r="A553" s="209" t="s">
        <v>36</v>
      </c>
      <c r="B553" s="210"/>
      <c r="C553" s="211"/>
      <c r="D553" s="72">
        <v>6067</v>
      </c>
      <c r="E553" s="46">
        <v>28706881</v>
      </c>
      <c r="F553" s="170">
        <f>K113+K141+K156+K162+K170+K176+K181+K188+K270+K271+K369+K399+K412+K413+K373+K409+K416+K417+K427+K486</f>
        <v>65536550</v>
      </c>
      <c r="G553" s="171"/>
      <c r="H553" s="51">
        <f t="shared" si="41"/>
        <v>-36829669</v>
      </c>
      <c r="I553" s="172"/>
      <c r="J553" s="172"/>
      <c r="K553" s="172"/>
      <c r="L553" s="172"/>
      <c r="M553" s="173"/>
      <c r="O553" s="1"/>
    </row>
    <row r="554" spans="1:15" s="33" customFormat="1" ht="12" hidden="1" customHeight="1" x14ac:dyDescent="0.2">
      <c r="A554" s="209"/>
      <c r="B554" s="210"/>
      <c r="C554" s="211"/>
      <c r="D554" s="72"/>
      <c r="E554" s="58"/>
      <c r="F554" s="170"/>
      <c r="G554" s="171"/>
      <c r="H554" s="51"/>
      <c r="I554" s="172"/>
      <c r="J554" s="172"/>
      <c r="K554" s="172"/>
      <c r="L554" s="172"/>
      <c r="M554" s="173"/>
      <c r="O554" s="1"/>
    </row>
    <row r="555" spans="1:15" s="33" customFormat="1" x14ac:dyDescent="0.2">
      <c r="A555" s="209" t="s">
        <v>36</v>
      </c>
      <c r="B555" s="210"/>
      <c r="C555" s="211"/>
      <c r="D555" s="72">
        <v>6094</v>
      </c>
      <c r="E555" s="46">
        <v>1092634</v>
      </c>
      <c r="F555" s="170">
        <f>K240</f>
        <v>500000</v>
      </c>
      <c r="G555" s="171"/>
      <c r="H555" s="51">
        <f t="shared" si="41"/>
        <v>592634</v>
      </c>
      <c r="I555" s="172"/>
      <c r="J555" s="172"/>
      <c r="K555" s="172"/>
      <c r="L555" s="172"/>
      <c r="M555" s="173"/>
      <c r="O555" s="1"/>
    </row>
    <row r="556" spans="1:15" s="33" customFormat="1" ht="12" hidden="1" customHeight="1" x14ac:dyDescent="0.2">
      <c r="A556" s="209"/>
      <c r="B556" s="210"/>
      <c r="C556" s="211"/>
      <c r="D556" s="72"/>
      <c r="E556" s="58"/>
      <c r="F556" s="170"/>
      <c r="G556" s="171"/>
      <c r="H556" s="51"/>
      <c r="I556" s="172"/>
      <c r="J556" s="172"/>
      <c r="K556" s="172"/>
      <c r="L556" s="172"/>
      <c r="M556" s="173"/>
      <c r="O556" s="1"/>
    </row>
    <row r="557" spans="1:15" s="33" customFormat="1" x14ac:dyDescent="0.2">
      <c r="A557" s="202" t="s">
        <v>42</v>
      </c>
      <c r="B557" s="203"/>
      <c r="C557" s="204"/>
      <c r="D557" s="72">
        <v>5525</v>
      </c>
      <c r="E557" s="46">
        <v>23526702</v>
      </c>
      <c r="F557" s="170">
        <f>K15+K76+K84+K465+K470+K490</f>
        <v>16100000</v>
      </c>
      <c r="G557" s="171"/>
      <c r="H557" s="51">
        <f t="shared" si="41"/>
        <v>7426702</v>
      </c>
      <c r="I557" s="172"/>
      <c r="J557" s="172"/>
      <c r="K557" s="172"/>
      <c r="L557" s="172"/>
      <c r="M557" s="173"/>
      <c r="O557" s="1"/>
    </row>
    <row r="558" spans="1:15" s="33" customFormat="1" x14ac:dyDescent="0.2">
      <c r="A558" s="202" t="s">
        <v>42</v>
      </c>
      <c r="B558" s="203"/>
      <c r="C558" s="204"/>
      <c r="D558" s="72">
        <v>4066</v>
      </c>
      <c r="E558" s="46">
        <v>35989153</v>
      </c>
      <c r="F558" s="170">
        <f>K11+K78</f>
        <v>5000000</v>
      </c>
      <c r="G558" s="171"/>
      <c r="H558" s="51">
        <f t="shared" si="41"/>
        <v>30989153</v>
      </c>
      <c r="I558" s="172"/>
      <c r="J558" s="172"/>
      <c r="K558" s="172"/>
      <c r="L558" s="172"/>
      <c r="M558" s="173"/>
      <c r="O558" s="1"/>
    </row>
    <row r="559" spans="1:15" s="33" customFormat="1" ht="12" hidden="1" customHeight="1" x14ac:dyDescent="0.2">
      <c r="A559" s="202"/>
      <c r="B559" s="203"/>
      <c r="C559" s="204"/>
      <c r="D559" s="72"/>
      <c r="E559" s="46"/>
      <c r="F559" s="170"/>
      <c r="G559" s="171"/>
      <c r="H559" s="51"/>
      <c r="I559" s="172"/>
      <c r="J559" s="172"/>
      <c r="K559" s="172"/>
      <c r="L559" s="172"/>
      <c r="M559" s="173"/>
      <c r="O559" s="1"/>
    </row>
    <row r="560" spans="1:15" s="33" customFormat="1" x14ac:dyDescent="0.2">
      <c r="A560" s="202" t="s">
        <v>42</v>
      </c>
      <c r="B560" s="203"/>
      <c r="C560" s="204"/>
      <c r="D560" s="82" t="s">
        <v>170</v>
      </c>
      <c r="E560" s="85">
        <v>220842112</v>
      </c>
      <c r="F560" s="205">
        <f>K386</f>
        <v>300000</v>
      </c>
      <c r="G560" s="206"/>
      <c r="H560" s="86">
        <f t="shared" si="41"/>
        <v>220542112</v>
      </c>
      <c r="I560" s="207"/>
      <c r="J560" s="207"/>
      <c r="K560" s="207"/>
      <c r="L560" s="207"/>
      <c r="M560" s="208"/>
      <c r="O560" s="1"/>
    </row>
    <row r="561" spans="1:15" s="33" customFormat="1" ht="12" hidden="1" customHeight="1" x14ac:dyDescent="0.2">
      <c r="A561" s="202"/>
      <c r="B561" s="203"/>
      <c r="C561" s="204"/>
      <c r="D561" s="72"/>
      <c r="E561" s="46"/>
      <c r="F561" s="170"/>
      <c r="G561" s="171"/>
      <c r="H561" s="51"/>
      <c r="I561" s="172"/>
      <c r="J561" s="172"/>
      <c r="K561" s="172"/>
      <c r="L561" s="172"/>
      <c r="M561" s="173"/>
      <c r="O561" s="1"/>
    </row>
    <row r="562" spans="1:15" s="33" customFormat="1" ht="12" hidden="1" customHeight="1" x14ac:dyDescent="0.2">
      <c r="A562" s="202"/>
      <c r="B562" s="203"/>
      <c r="C562" s="204"/>
      <c r="D562" s="72"/>
      <c r="E562" s="46"/>
      <c r="F562" s="170"/>
      <c r="G562" s="171"/>
      <c r="H562" s="51"/>
      <c r="I562" s="172"/>
      <c r="J562" s="172"/>
      <c r="K562" s="172"/>
      <c r="L562" s="172"/>
      <c r="M562" s="173"/>
      <c r="O562" s="1"/>
    </row>
    <row r="563" spans="1:15" s="33" customFormat="1" ht="12" hidden="1" customHeight="1" x14ac:dyDescent="0.2">
      <c r="A563" s="202"/>
      <c r="B563" s="203"/>
      <c r="C563" s="204"/>
      <c r="D563" s="72"/>
      <c r="E563" s="46"/>
      <c r="F563" s="170"/>
      <c r="G563" s="171"/>
      <c r="H563" s="51"/>
      <c r="I563" s="172"/>
      <c r="J563" s="172"/>
      <c r="K563" s="172"/>
      <c r="L563" s="172"/>
      <c r="M563" s="173"/>
      <c r="O563" s="1"/>
    </row>
    <row r="564" spans="1:15" s="33" customFormat="1" x14ac:dyDescent="0.2">
      <c r="A564" s="202" t="s">
        <v>42</v>
      </c>
      <c r="B564" s="203"/>
      <c r="C564" s="204"/>
      <c r="D564" s="72">
        <v>4070</v>
      </c>
      <c r="E564" s="51">
        <v>27688991</v>
      </c>
      <c r="F564" s="170">
        <f>K79+K80+K83+K320+K321+K323+K334+K379+K380</f>
        <v>6650000</v>
      </c>
      <c r="G564" s="171"/>
      <c r="H564" s="51">
        <f t="shared" ref="H564:H567" si="42">E564-F564</f>
        <v>21038991</v>
      </c>
      <c r="I564" s="172"/>
      <c r="J564" s="172"/>
      <c r="K564" s="172"/>
      <c r="L564" s="172"/>
      <c r="M564" s="173"/>
      <c r="O564" s="1"/>
    </row>
    <row r="565" spans="1:15" s="33" customFormat="1" ht="12" hidden="1" customHeight="1" x14ac:dyDescent="0.2">
      <c r="A565" s="202"/>
      <c r="B565" s="203"/>
      <c r="C565" s="204"/>
      <c r="D565" s="72"/>
      <c r="E565" s="51"/>
      <c r="F565" s="170"/>
      <c r="G565" s="171"/>
      <c r="H565" s="51"/>
      <c r="I565" s="172"/>
      <c r="J565" s="172"/>
      <c r="K565" s="172"/>
      <c r="L565" s="172"/>
      <c r="M565" s="173"/>
      <c r="O565" s="1"/>
    </row>
    <row r="566" spans="1:15" s="33" customFormat="1" x14ac:dyDescent="0.2">
      <c r="A566" s="202" t="s">
        <v>221</v>
      </c>
      <c r="B566" s="203"/>
      <c r="C566" s="204"/>
      <c r="D566" s="72">
        <v>6250</v>
      </c>
      <c r="E566" s="46">
        <v>70000</v>
      </c>
      <c r="F566" s="170">
        <f>K114</f>
        <v>200000</v>
      </c>
      <c r="G566" s="171"/>
      <c r="H566" s="51">
        <f t="shared" si="42"/>
        <v>-130000</v>
      </c>
      <c r="I566" s="172"/>
      <c r="J566" s="172"/>
      <c r="K566" s="172"/>
      <c r="L566" s="172"/>
      <c r="M566" s="173"/>
      <c r="O566" s="1"/>
    </row>
    <row r="567" spans="1:15" s="33" customFormat="1" x14ac:dyDescent="0.2">
      <c r="A567" s="202" t="s">
        <v>221</v>
      </c>
      <c r="B567" s="203"/>
      <c r="C567" s="204"/>
      <c r="D567" s="72">
        <v>6333</v>
      </c>
      <c r="E567" s="46">
        <v>14871248.48</v>
      </c>
      <c r="F567" s="170">
        <f>K216</f>
        <v>270000</v>
      </c>
      <c r="G567" s="171"/>
      <c r="H567" s="51">
        <f t="shared" si="42"/>
        <v>14601248.48</v>
      </c>
      <c r="I567" s="172"/>
      <c r="J567" s="172"/>
      <c r="K567" s="172"/>
      <c r="L567" s="172"/>
      <c r="M567" s="173"/>
      <c r="O567" s="1"/>
    </row>
    <row r="568" spans="1:15" s="33" customFormat="1" x14ac:dyDescent="0.2">
      <c r="A568" s="199" t="s">
        <v>129</v>
      </c>
      <c r="B568" s="200"/>
      <c r="C568" s="201"/>
      <c r="D568" s="72">
        <v>6231</v>
      </c>
      <c r="E568" s="46">
        <v>820000</v>
      </c>
      <c r="F568" s="170">
        <f>K72</f>
        <v>2000000</v>
      </c>
      <c r="G568" s="171"/>
      <c r="H568" s="51">
        <f t="shared" si="41"/>
        <v>-1180000</v>
      </c>
      <c r="I568" s="172"/>
      <c r="J568" s="172"/>
      <c r="K568" s="172"/>
      <c r="L568" s="172"/>
      <c r="M568" s="173"/>
      <c r="O568" s="1"/>
    </row>
    <row r="569" spans="1:15" s="33" customFormat="1" x14ac:dyDescent="0.2">
      <c r="A569" s="199" t="s">
        <v>129</v>
      </c>
      <c r="B569" s="200"/>
      <c r="C569" s="201"/>
      <c r="D569" s="72">
        <v>4187</v>
      </c>
      <c r="E569" s="46">
        <v>9231042</v>
      </c>
      <c r="F569" s="170">
        <f>K238</f>
        <v>5000000</v>
      </c>
      <c r="G569" s="171"/>
      <c r="H569" s="51">
        <f t="shared" si="41"/>
        <v>4231042</v>
      </c>
      <c r="I569" s="172"/>
      <c r="J569" s="172"/>
      <c r="K569" s="172"/>
      <c r="L569" s="172"/>
      <c r="M569" s="173"/>
      <c r="O569" s="1"/>
    </row>
    <row r="570" spans="1:15" s="33" customFormat="1" hidden="1" x14ac:dyDescent="0.2">
      <c r="A570" s="199"/>
      <c r="B570" s="200"/>
      <c r="C570" s="201"/>
      <c r="D570" s="72"/>
      <c r="E570" s="46"/>
      <c r="F570" s="115"/>
      <c r="G570" s="116"/>
      <c r="H570" s="51"/>
      <c r="I570" s="118"/>
      <c r="J570" s="123"/>
      <c r="K570" s="118"/>
      <c r="L570" s="118"/>
      <c r="M570" s="121"/>
      <c r="O570" s="1"/>
    </row>
    <row r="571" spans="1:15" s="33" customFormat="1" x14ac:dyDescent="0.2">
      <c r="A571" s="199" t="s">
        <v>223</v>
      </c>
      <c r="B571" s="200"/>
      <c r="C571" s="201"/>
      <c r="D571" s="72">
        <v>4907</v>
      </c>
      <c r="E571" s="46">
        <v>17752554</v>
      </c>
      <c r="F571" s="170" t="e">
        <f>K116+K157+K166+K167+K168+K169+K171+K173+K174+K175+K177+K178+K180+K183+K185+K189+K190+K195+K196+K197+K198+K199+K201+K202+K203+K204+K205+K210+K211+K212+K214+K215+K226+K248+K249+K250+K251+K252+K255+K257+K258+K263+K273+K279+K289+K293+K297+K300+K301+K302+K304+K306+K308+K339+K403</f>
        <v>#VALUE!</v>
      </c>
      <c r="G571" s="171"/>
      <c r="H571" s="99" t="e">
        <f t="shared" si="41"/>
        <v>#VALUE!</v>
      </c>
      <c r="I571" s="197"/>
      <c r="J571" s="197"/>
      <c r="K571" s="197"/>
      <c r="L571" s="197"/>
      <c r="M571" s="198"/>
      <c r="O571" s="1"/>
    </row>
    <row r="572" spans="1:15" s="33" customFormat="1" x14ac:dyDescent="0.2">
      <c r="A572" s="194" t="s">
        <v>256</v>
      </c>
      <c r="B572" s="195"/>
      <c r="C572" s="196"/>
      <c r="D572" s="72">
        <v>4081</v>
      </c>
      <c r="E572" s="46">
        <v>26000000</v>
      </c>
      <c r="F572" s="170">
        <f>K121</f>
        <v>500000</v>
      </c>
      <c r="G572" s="171"/>
      <c r="H572" s="51">
        <f t="shared" si="41"/>
        <v>25500000</v>
      </c>
      <c r="I572" s="197"/>
      <c r="J572" s="197"/>
      <c r="K572" s="197"/>
      <c r="L572" s="197"/>
      <c r="M572" s="198"/>
      <c r="O572" s="1"/>
    </row>
    <row r="573" spans="1:15" s="33" customFormat="1" ht="12" hidden="1" customHeight="1" x14ac:dyDescent="0.2">
      <c r="A573" s="187"/>
      <c r="B573" s="188"/>
      <c r="C573" s="189"/>
      <c r="D573" s="72"/>
      <c r="E573" s="46"/>
      <c r="F573" s="170"/>
      <c r="G573" s="171"/>
      <c r="H573" s="51"/>
      <c r="I573" s="172"/>
      <c r="J573" s="172"/>
      <c r="K573" s="172"/>
      <c r="L573" s="172"/>
      <c r="M573" s="173"/>
      <c r="O573" s="1"/>
    </row>
    <row r="574" spans="1:15" s="33" customFormat="1" x14ac:dyDescent="0.2">
      <c r="A574" s="187" t="s">
        <v>37</v>
      </c>
      <c r="B574" s="188"/>
      <c r="C574" s="189"/>
      <c r="D574" s="72">
        <v>5082</v>
      </c>
      <c r="E574" s="46">
        <v>1500000</v>
      </c>
      <c r="F574" s="170">
        <f>K106+K126+K129+K130+K234+K236</f>
        <v>4050000</v>
      </c>
      <c r="G574" s="171"/>
      <c r="H574" s="51">
        <f t="shared" si="41"/>
        <v>-2550000</v>
      </c>
      <c r="I574" s="172"/>
      <c r="J574" s="172"/>
      <c r="K574" s="172"/>
      <c r="L574" s="172"/>
      <c r="M574" s="173"/>
      <c r="O574" s="1"/>
    </row>
    <row r="575" spans="1:15" s="33" customFormat="1" x14ac:dyDescent="0.2">
      <c r="A575" s="187" t="s">
        <v>37</v>
      </c>
      <c r="B575" s="188"/>
      <c r="C575" s="189"/>
      <c r="D575" s="75">
        <v>5072</v>
      </c>
      <c r="E575" s="76">
        <v>7522658</v>
      </c>
      <c r="F575" s="190" t="e">
        <f>K400+K401+K402+#REF!+K430+K431+K433+K434+K435+K436+K437+K438+K426+K439+K441+K442+K443</f>
        <v>#REF!</v>
      </c>
      <c r="G575" s="191"/>
      <c r="H575" s="99" t="e">
        <f t="shared" si="41"/>
        <v>#REF!</v>
      </c>
      <c r="I575" s="192"/>
      <c r="J575" s="192"/>
      <c r="K575" s="192"/>
      <c r="L575" s="192"/>
      <c r="M575" s="193"/>
      <c r="O575" s="1"/>
    </row>
    <row r="576" spans="1:15" s="33" customFormat="1" x14ac:dyDescent="0.2">
      <c r="A576" s="187" t="s">
        <v>37</v>
      </c>
      <c r="B576" s="188"/>
      <c r="C576" s="189"/>
      <c r="D576" s="72">
        <v>5320</v>
      </c>
      <c r="E576" s="46">
        <v>49350712</v>
      </c>
      <c r="F576" s="170">
        <f>K191</f>
        <v>35000</v>
      </c>
      <c r="G576" s="171"/>
      <c r="H576" s="51">
        <f t="shared" si="41"/>
        <v>49315712</v>
      </c>
      <c r="I576" s="172"/>
      <c r="J576" s="172"/>
      <c r="K576" s="172"/>
      <c r="L576" s="172"/>
      <c r="M576" s="173"/>
      <c r="O576" s="1"/>
    </row>
    <row r="577" spans="1:15" s="33" customFormat="1" x14ac:dyDescent="0.2">
      <c r="A577" s="187" t="s">
        <v>37</v>
      </c>
      <c r="B577" s="188"/>
      <c r="C577" s="189"/>
      <c r="D577" s="72">
        <v>6104</v>
      </c>
      <c r="E577" s="46">
        <v>27198536.18</v>
      </c>
      <c r="F577" s="170">
        <f>K86+K303+K338+K341</f>
        <v>2950000</v>
      </c>
      <c r="G577" s="171"/>
      <c r="H577" s="51">
        <f>E577-F577</f>
        <v>24248536.18</v>
      </c>
      <c r="I577" s="172"/>
      <c r="J577" s="172"/>
      <c r="K577" s="172"/>
      <c r="L577" s="172"/>
      <c r="M577" s="173"/>
      <c r="O577" s="1"/>
    </row>
    <row r="578" spans="1:15" s="33" customFormat="1" ht="12.75" thickBot="1" x14ac:dyDescent="0.25">
      <c r="A578" s="187" t="s">
        <v>37</v>
      </c>
      <c r="B578" s="188"/>
      <c r="C578" s="189"/>
      <c r="D578" s="72">
        <v>6332</v>
      </c>
      <c r="E578" s="46">
        <v>1330000</v>
      </c>
      <c r="F578" s="170">
        <f>K61</f>
        <v>30000</v>
      </c>
      <c r="G578" s="171"/>
      <c r="H578" s="51">
        <f t="shared" si="41"/>
        <v>1300000</v>
      </c>
      <c r="I578" s="172"/>
      <c r="J578" s="172"/>
      <c r="K578" s="172"/>
      <c r="L578" s="172"/>
      <c r="M578" s="173"/>
      <c r="O578" s="1"/>
    </row>
    <row r="579" spans="1:15" s="33" customFormat="1" ht="12" hidden="1" customHeight="1" x14ac:dyDescent="0.2">
      <c r="A579" s="187"/>
      <c r="B579" s="188"/>
      <c r="C579" s="189"/>
      <c r="D579" s="72"/>
      <c r="E579" s="46"/>
      <c r="F579" s="170"/>
      <c r="G579" s="171"/>
      <c r="H579" s="51"/>
      <c r="I579" s="172"/>
      <c r="J579" s="172"/>
      <c r="K579" s="172"/>
      <c r="L579" s="172"/>
      <c r="M579" s="173"/>
      <c r="O579" s="1"/>
    </row>
    <row r="580" spans="1:15" s="33" customFormat="1" ht="12.75" hidden="1" customHeight="1" x14ac:dyDescent="0.2">
      <c r="A580" s="181"/>
      <c r="B580" s="182"/>
      <c r="C580" s="183"/>
      <c r="D580" s="72"/>
      <c r="E580" s="46"/>
      <c r="F580" s="170"/>
      <c r="G580" s="171"/>
      <c r="H580" s="51"/>
      <c r="I580" s="172"/>
      <c r="J580" s="172"/>
      <c r="K580" s="172"/>
      <c r="L580" s="172"/>
      <c r="M580" s="173"/>
      <c r="O580" s="1"/>
    </row>
    <row r="581" spans="1:15" s="33" customFormat="1" ht="12.75" thickBot="1" x14ac:dyDescent="0.25">
      <c r="A581" s="184" t="s">
        <v>160</v>
      </c>
      <c r="B581" s="185"/>
      <c r="C581" s="186"/>
      <c r="D581" s="72">
        <v>3420</v>
      </c>
      <c r="E581" s="51">
        <v>445937</v>
      </c>
      <c r="F581" s="170">
        <f>K85</f>
        <v>1000000</v>
      </c>
      <c r="G581" s="171"/>
      <c r="H581" s="51">
        <f t="shared" ref="H581:H583" si="43">E581-F581</f>
        <v>-554063</v>
      </c>
      <c r="I581" s="172"/>
      <c r="J581" s="172"/>
      <c r="K581" s="172"/>
      <c r="L581" s="172"/>
      <c r="M581" s="173"/>
      <c r="O581" s="1"/>
    </row>
    <row r="582" spans="1:15" s="33" customFormat="1" ht="12.75" thickBot="1" x14ac:dyDescent="0.25">
      <c r="A582" s="167" t="s">
        <v>80</v>
      </c>
      <c r="B582" s="168"/>
      <c r="C582" s="169"/>
      <c r="D582" s="72">
        <v>8019</v>
      </c>
      <c r="E582" s="46">
        <v>136988079</v>
      </c>
      <c r="F582" s="170">
        <f>K117+K159+K179+K221+K333</f>
        <v>19328544.48</v>
      </c>
      <c r="G582" s="171"/>
      <c r="H582" s="51">
        <f t="shared" si="43"/>
        <v>117659534.52</v>
      </c>
      <c r="I582" s="172"/>
      <c r="J582" s="172"/>
      <c r="K582" s="172"/>
      <c r="L582" s="172"/>
      <c r="M582" s="173"/>
      <c r="O582" s="1"/>
    </row>
    <row r="583" spans="1:15" s="33" customFormat="1" ht="12.75" thickBot="1" x14ac:dyDescent="0.25">
      <c r="A583" s="167" t="s">
        <v>80</v>
      </c>
      <c r="B583" s="168"/>
      <c r="C583" s="169"/>
      <c r="D583" s="72">
        <v>965</v>
      </c>
      <c r="E583" s="46">
        <v>216988079</v>
      </c>
      <c r="F583" s="170">
        <f>K160+K119+K187+K313+K316+K318</f>
        <v>8020000</v>
      </c>
      <c r="G583" s="171"/>
      <c r="H583" s="51">
        <f t="shared" si="43"/>
        <v>208968079</v>
      </c>
      <c r="I583" s="172"/>
      <c r="J583" s="172"/>
      <c r="K583" s="172"/>
      <c r="L583" s="172"/>
      <c r="M583" s="173"/>
      <c r="O583" s="1"/>
    </row>
    <row r="584" spans="1:15" s="33" customFormat="1" ht="12.75" thickBot="1" x14ac:dyDescent="0.25">
      <c r="A584" s="167" t="s">
        <v>80</v>
      </c>
      <c r="B584" s="168"/>
      <c r="C584" s="169"/>
      <c r="D584" s="78">
        <v>956</v>
      </c>
      <c r="E584" s="37">
        <v>79476691.909999996</v>
      </c>
      <c r="F584" s="170" t="e">
        <f>K2+K4+K5+K6+#REF!+#REF!+K14+K17++K20+K22+K64+K65+K66+K67+K68+K69+K70+K71+K73+K74+K77+K82+K87+K92+K93+K94+K95+K96+K97+K98+K101+K102+K103+K109+K110+K112+K120+K122+K123+K127+K131+K132+K133+K134+K135+K136+K138+K139+K140+K142+K143+K144+K145+K146+K147+K148+K150+K152+K158+K161+K164+K172+K239+K243+K184+K186+K192+K193+K194+K213+K220+K222+K224+K225+K227+K229+K230+K231+K232+K233+K244+K253+K254+K266+K272+K274+K275+K277+K282+K284+K285+K287+K288+K290+K291+K294+K295+K296+K299+K309+K310+K311+K314+K315+K322+K326+K327+K328+K331+K336+K337+K395+K407+K414+K422+K423+K425+K428+K456+K457+K458+K464+K346+K366+K367+K381+K383+K395+K449+K421+K429</f>
        <v>#REF!</v>
      </c>
      <c r="G584" s="171"/>
      <c r="H584" s="57" t="e">
        <f t="shared" si="41"/>
        <v>#REF!</v>
      </c>
      <c r="I584" s="172"/>
      <c r="J584" s="172"/>
      <c r="K584" s="172"/>
      <c r="L584" s="172"/>
      <c r="M584" s="173"/>
      <c r="O584" s="1"/>
    </row>
    <row r="585" spans="1:15" s="33" customFormat="1" ht="12.75" thickBot="1" x14ac:dyDescent="0.25">
      <c r="A585" s="174" t="s">
        <v>57</v>
      </c>
      <c r="B585" s="175"/>
      <c r="C585" s="176"/>
      <c r="D585" s="49"/>
      <c r="E585" s="50">
        <f>E510+E511+E512+E513+E514+E515+E516+E517+E518+E519+E520+E526+E521+E522+E523+E524+E525+E527+E528+E529+E530+E531+E532+E533+E534+E535+E536+E537+E538+E539+E540+E541+E542+E543+E544+E545+E546+E547+E548+E549+E550+E551+E552+E553+E554+E555+E556+E557+E558+E559+E560+E561+E562+E563+E564+E565+E566+E567+E568+E569+E571+E572+E573+E574+E575+E576+E577+E578+E579+E580+E581+E582+E583+E584</f>
        <v>2899256917.4299998</v>
      </c>
      <c r="F585" s="177" t="e">
        <f>F510+F511+F512+F513+F514+F515+F516+F517+F518+F519+F520+F526+F521+F522+F523+F524+F525+F527+F528+F529+F530+F531+F532+F533+F534+F535+F536+F537+F538+F539+F540+F541+F542+F543+F544+F545+F546+F547+F548+F549+F550+F551+F552+F553+F554+F555+F556+F557+F558+F559+F560+F561+F562+F563+F564+F565+F566+F567+F568+F569+F571+F572+F573+F574+F575+F576+F577+F578+F579+F580+F581+F582+F583+F584</f>
        <v>#REF!</v>
      </c>
      <c r="G585" s="178"/>
      <c r="H585" s="62" t="e">
        <f>H510+H511+H512+H513+H514+H515+H516+H517+H518+H519+H526+H520+H521+H522+H523+H524+H525+H527+H528+H529+H530+H531+H532+H533+H534+H535+H536+H537+H538+H539+H540+H541+H542+H543+H544+H545+H546+H547+H548+H549+H550+H551+H552+H553+H554+H555+H556+H557+H558+H559+H560+H561+H562+H563+H564+H565+H566+H567+H568+H569+H571+H572+H573+H574+H575+H576+H577+H578+H579+H580+H581+H582+H583+H584</f>
        <v>#REF!</v>
      </c>
      <c r="I585" s="179"/>
      <c r="J585" s="179"/>
      <c r="K585" s="179"/>
      <c r="L585" s="179"/>
      <c r="M585" s="180"/>
      <c r="O585" s="1"/>
    </row>
    <row r="586" spans="1:15" s="33" customFormat="1" ht="12.75" x14ac:dyDescent="0.2">
      <c r="A586" s="166" t="s">
        <v>600</v>
      </c>
      <c r="B586" s="166"/>
      <c r="C586" s="166"/>
      <c r="D586" s="166"/>
      <c r="E586" s="166"/>
      <c r="F586" s="166"/>
      <c r="G586" s="166"/>
      <c r="H586" s="166"/>
      <c r="I586" s="166"/>
      <c r="J586" s="166"/>
      <c r="K586" s="166"/>
      <c r="L586" s="166"/>
      <c r="M586" s="166"/>
      <c r="O586" s="1"/>
    </row>
    <row r="587" spans="1:15" s="33" customFormat="1" x14ac:dyDescent="0.2">
      <c r="A587" s="44" t="s">
        <v>603</v>
      </c>
      <c r="B587" s="1"/>
      <c r="C587" s="1"/>
      <c r="D587" s="1"/>
      <c r="E587" s="1"/>
      <c r="F587" s="10"/>
      <c r="G587" s="1"/>
      <c r="H587" s="1"/>
      <c r="I587" s="1"/>
      <c r="K587" s="13"/>
      <c r="L587" s="1"/>
      <c r="O587" s="1"/>
    </row>
    <row r="588" spans="1:15" s="33" customFormat="1" x14ac:dyDescent="0.2">
      <c r="A588" s="44" t="s">
        <v>678</v>
      </c>
      <c r="B588" s="1"/>
      <c r="C588" s="1"/>
      <c r="D588" s="1"/>
      <c r="E588" s="1"/>
      <c r="F588" s="10"/>
      <c r="G588" s="1"/>
      <c r="H588" s="1"/>
      <c r="I588" s="1"/>
      <c r="J588" s="114"/>
      <c r="K588" s="59"/>
      <c r="L588" s="59"/>
      <c r="M588" s="114"/>
      <c r="O588" s="1"/>
    </row>
    <row r="589" spans="1:15" s="33" customFormat="1" x14ac:dyDescent="0.2">
      <c r="A589" s="44" t="s">
        <v>604</v>
      </c>
      <c r="B589" s="1"/>
      <c r="C589" s="1"/>
      <c r="D589" s="1"/>
      <c r="E589" s="1"/>
      <c r="F589" s="10"/>
      <c r="G589" s="1"/>
      <c r="H589" s="1"/>
      <c r="I589" s="1"/>
      <c r="J589" s="114"/>
      <c r="K589" s="59"/>
      <c r="L589" s="59"/>
      <c r="M589" s="114"/>
      <c r="O589" s="1"/>
    </row>
    <row r="590" spans="1:15" s="33" customFormat="1" x14ac:dyDescent="0.2">
      <c r="A590" s="44" t="s">
        <v>617</v>
      </c>
      <c r="B590" s="1"/>
      <c r="C590" s="1"/>
      <c r="D590" s="1"/>
      <c r="E590" s="1"/>
      <c r="F590" s="10"/>
      <c r="G590" s="1"/>
      <c r="H590" s="1"/>
      <c r="I590" s="1"/>
      <c r="J590" s="114"/>
      <c r="K590" s="73"/>
      <c r="L590" s="59"/>
      <c r="M590" s="114"/>
      <c r="O590" s="1"/>
    </row>
    <row r="591" spans="1:15" s="33" customFormat="1" x14ac:dyDescent="0.2">
      <c r="A591" s="44" t="s">
        <v>631</v>
      </c>
      <c r="B591" s="1"/>
      <c r="C591" s="1"/>
      <c r="D591" s="1"/>
      <c r="E591" s="1"/>
      <c r="F591" s="10"/>
      <c r="G591" s="1"/>
      <c r="H591" s="1"/>
      <c r="I591" s="1"/>
      <c r="J591" s="114"/>
      <c r="K591" s="73"/>
      <c r="L591" s="59"/>
      <c r="M591" s="114"/>
      <c r="O591" s="1"/>
    </row>
    <row r="592" spans="1:15" s="33" customFormat="1" x14ac:dyDescent="0.2">
      <c r="A592" s="44" t="s">
        <v>605</v>
      </c>
      <c r="B592" s="1"/>
      <c r="C592" s="1"/>
      <c r="D592" s="1"/>
      <c r="E592" s="1"/>
      <c r="F592" s="10"/>
      <c r="G592" s="1"/>
      <c r="H592" s="1"/>
      <c r="I592" s="1"/>
      <c r="J592" s="114"/>
      <c r="K592" s="59"/>
      <c r="L592" s="73"/>
      <c r="M592" s="114"/>
      <c r="O592" s="1"/>
    </row>
    <row r="593" spans="1:15" s="33" customFormat="1" x14ac:dyDescent="0.2">
      <c r="A593" s="44" t="s">
        <v>606</v>
      </c>
      <c r="B593" s="1"/>
      <c r="C593" s="1"/>
      <c r="D593" s="1"/>
      <c r="E593" s="1"/>
      <c r="F593" s="10"/>
      <c r="G593" s="1"/>
      <c r="H593" s="1"/>
      <c r="I593" s="1"/>
      <c r="J593" s="114"/>
      <c r="K593" s="73"/>
      <c r="L593" s="59"/>
      <c r="M593" s="114"/>
      <c r="O593" s="1"/>
    </row>
    <row r="594" spans="1:15" s="33" customFormat="1" x14ac:dyDescent="0.2">
      <c r="A594" s="44" t="s">
        <v>602</v>
      </c>
      <c r="B594" s="1"/>
      <c r="C594" s="1"/>
      <c r="D594" s="1"/>
      <c r="E594" s="1"/>
      <c r="F594" s="10"/>
      <c r="G594" s="1"/>
      <c r="H594" s="1"/>
      <c r="I594" s="1"/>
      <c r="K594" s="24"/>
      <c r="L594" s="1"/>
      <c r="O594" s="1"/>
    </row>
    <row r="595" spans="1:15" s="33" customFormat="1" x14ac:dyDescent="0.2">
      <c r="A595" s="44" t="s">
        <v>618</v>
      </c>
      <c r="B595" s="1"/>
      <c r="C595" s="1"/>
      <c r="D595" s="1"/>
      <c r="E595" s="1"/>
      <c r="F595" s="10"/>
      <c r="G595" s="37"/>
      <c r="H595" s="1"/>
      <c r="I595" s="1"/>
      <c r="K595" s="13"/>
      <c r="L595" s="1"/>
      <c r="O595" s="1"/>
    </row>
    <row r="596" spans="1:15" s="33" customFormat="1" x14ac:dyDescent="0.2">
      <c r="A596" s="44" t="s">
        <v>619</v>
      </c>
      <c r="B596" s="1"/>
      <c r="C596" s="1"/>
      <c r="D596" s="1"/>
      <c r="E596" s="1"/>
      <c r="F596" s="10"/>
      <c r="G596" s="37"/>
      <c r="H596" s="1"/>
      <c r="I596" s="1"/>
      <c r="K596" s="13"/>
      <c r="L596" s="1"/>
      <c r="O596" s="1"/>
    </row>
    <row r="597" spans="1:15" s="33" customFormat="1" x14ac:dyDescent="0.2">
      <c r="A597" s="44" t="s">
        <v>620</v>
      </c>
      <c r="B597" s="1"/>
      <c r="C597" s="1"/>
      <c r="D597" s="1"/>
      <c r="E597" s="1"/>
      <c r="F597" s="10"/>
      <c r="G597" s="1"/>
      <c r="H597" s="1"/>
      <c r="I597" s="1"/>
      <c r="K597" s="13"/>
      <c r="L597" s="1"/>
      <c r="O597" s="1"/>
    </row>
    <row r="598" spans="1:15" s="33" customFormat="1" x14ac:dyDescent="0.2">
      <c r="A598" s="44" t="s">
        <v>621</v>
      </c>
      <c r="B598" s="1"/>
      <c r="C598" s="1"/>
      <c r="D598" s="1"/>
      <c r="E598" s="1"/>
      <c r="F598" s="10"/>
      <c r="G598" s="1"/>
      <c r="H598" s="1"/>
      <c r="I598" s="1"/>
      <c r="K598" s="13"/>
      <c r="L598" s="1"/>
      <c r="O598" s="1"/>
    </row>
    <row r="599" spans="1:15" s="33" customFormat="1" x14ac:dyDescent="0.2">
      <c r="A599" s="44" t="s">
        <v>622</v>
      </c>
      <c r="B599" s="1"/>
      <c r="C599" s="1"/>
      <c r="D599" s="1"/>
      <c r="E599" s="1"/>
      <c r="F599" s="10"/>
      <c r="G599" s="1"/>
      <c r="H599" s="1"/>
      <c r="I599" s="1"/>
      <c r="K599" s="24"/>
      <c r="L599" s="1"/>
      <c r="O599" s="1"/>
    </row>
    <row r="600" spans="1:15" s="33" customFormat="1" x14ac:dyDescent="0.2">
      <c r="A600" s="44" t="s">
        <v>623</v>
      </c>
      <c r="B600" s="1"/>
      <c r="C600" s="1"/>
      <c r="D600" s="1"/>
      <c r="E600" s="1"/>
      <c r="F600" s="10"/>
      <c r="G600" s="1"/>
      <c r="H600" s="1"/>
      <c r="I600" s="1"/>
      <c r="K600" s="13"/>
      <c r="L600" s="1"/>
      <c r="O600" s="1"/>
    </row>
    <row r="601" spans="1:15" s="33" customFormat="1" x14ac:dyDescent="0.2">
      <c r="A601" s="44" t="s">
        <v>607</v>
      </c>
      <c r="B601" s="1"/>
      <c r="C601" s="1"/>
      <c r="D601" s="1"/>
      <c r="E601" s="1"/>
      <c r="F601" s="10"/>
      <c r="G601" s="1"/>
      <c r="H601" s="1"/>
      <c r="I601" s="1"/>
      <c r="K601" s="24"/>
      <c r="L601" s="1"/>
      <c r="O601" s="1"/>
    </row>
    <row r="602" spans="1:15" s="33" customFormat="1" x14ac:dyDescent="0.2">
      <c r="A602" s="44" t="s">
        <v>608</v>
      </c>
      <c r="B602" s="1"/>
      <c r="C602" s="1"/>
      <c r="D602" s="1"/>
      <c r="E602" s="1"/>
      <c r="F602" s="10"/>
      <c r="G602" s="1"/>
      <c r="H602" s="1"/>
      <c r="I602" s="1"/>
      <c r="K602" s="13"/>
      <c r="L602" s="1"/>
      <c r="O602" s="1"/>
    </row>
    <row r="603" spans="1:15" s="33" customFormat="1" x14ac:dyDescent="0.2">
      <c r="A603" s="44" t="s">
        <v>609</v>
      </c>
      <c r="B603" s="1"/>
      <c r="C603" s="1"/>
      <c r="D603" s="1"/>
      <c r="E603" s="1"/>
      <c r="F603" s="10"/>
      <c r="G603" s="1"/>
      <c r="H603" s="1"/>
      <c r="I603" s="1"/>
      <c r="K603" s="13"/>
      <c r="L603" s="1"/>
      <c r="O603" s="1"/>
    </row>
    <row r="604" spans="1:15" s="33" customFormat="1" x14ac:dyDescent="0.2">
      <c r="A604" s="44" t="s">
        <v>624</v>
      </c>
      <c r="B604" s="1"/>
      <c r="C604" s="1"/>
      <c r="D604" s="1"/>
      <c r="E604" s="1"/>
      <c r="F604" s="10"/>
      <c r="G604" s="1"/>
      <c r="H604" s="1"/>
      <c r="I604" s="1"/>
      <c r="K604" s="13"/>
      <c r="L604" s="1"/>
      <c r="O604" s="1"/>
    </row>
    <row r="605" spans="1:15" s="33" customFormat="1" x14ac:dyDescent="0.2">
      <c r="A605" s="44" t="s">
        <v>625</v>
      </c>
      <c r="B605" s="1"/>
      <c r="C605" s="1"/>
      <c r="D605" s="1"/>
      <c r="E605" s="1"/>
      <c r="F605" s="10"/>
      <c r="G605" s="1"/>
      <c r="H605" s="1"/>
      <c r="I605" s="1"/>
      <c r="K605" s="13"/>
      <c r="L605" s="1"/>
      <c r="O605" s="1"/>
    </row>
    <row r="606" spans="1:15" s="33" customFormat="1" x14ac:dyDescent="0.2">
      <c r="A606" s="44" t="s">
        <v>610</v>
      </c>
      <c r="B606" s="1"/>
      <c r="C606" s="1"/>
      <c r="D606" s="1"/>
      <c r="E606" s="1"/>
      <c r="F606" s="10"/>
      <c r="G606" s="1"/>
      <c r="H606" s="1"/>
      <c r="I606" s="1"/>
      <c r="K606" s="13"/>
      <c r="L606" s="1"/>
      <c r="O606" s="1"/>
    </row>
    <row r="607" spans="1:15" s="33" customFormat="1" x14ac:dyDescent="0.2">
      <c r="A607" s="44" t="s">
        <v>611</v>
      </c>
      <c r="B607" s="1"/>
      <c r="C607" s="1"/>
      <c r="D607" s="1"/>
      <c r="E607" s="1"/>
      <c r="F607" s="10"/>
      <c r="G607" s="1"/>
      <c r="H607" s="1"/>
      <c r="I607" s="1"/>
      <c r="K607" s="13"/>
      <c r="L607" s="1"/>
      <c r="O607" s="1"/>
    </row>
    <row r="608" spans="1:15" s="44" customFormat="1" x14ac:dyDescent="0.2">
      <c r="A608" s="44" t="s">
        <v>612</v>
      </c>
      <c r="F608" s="101"/>
      <c r="J608" s="105"/>
      <c r="K608" s="102"/>
      <c r="M608" s="105"/>
      <c r="N608" s="105"/>
      <c r="O608" s="1"/>
    </row>
    <row r="609" spans="1:15" s="44" customFormat="1" x14ac:dyDescent="0.2">
      <c r="A609" s="44" t="s">
        <v>613</v>
      </c>
      <c r="F609" s="101"/>
      <c r="J609" s="105"/>
      <c r="K609" s="102"/>
      <c r="M609" s="105"/>
      <c r="N609" s="105"/>
      <c r="O609" s="1"/>
    </row>
    <row r="610" spans="1:15" s="44" customFormat="1" ht="11.25" x14ac:dyDescent="0.2">
      <c r="A610" s="44" t="s">
        <v>614</v>
      </c>
      <c r="F610" s="101"/>
      <c r="J610" s="105"/>
      <c r="K610" s="102"/>
      <c r="M610" s="105"/>
      <c r="N610" s="105"/>
    </row>
    <row r="611" spans="1:15" s="44" customFormat="1" ht="11.25" x14ac:dyDescent="0.2">
      <c r="A611" s="44" t="s">
        <v>615</v>
      </c>
      <c r="F611" s="101"/>
      <c r="J611" s="105"/>
      <c r="K611" s="102"/>
      <c r="M611" s="105"/>
      <c r="N611" s="105"/>
    </row>
    <row r="612" spans="1:15" s="44" customFormat="1" ht="11.25" x14ac:dyDescent="0.2">
      <c r="A612" s="44" t="s">
        <v>616</v>
      </c>
      <c r="F612" s="101"/>
      <c r="J612" s="105"/>
      <c r="K612" s="102"/>
      <c r="M612" s="105"/>
      <c r="N612" s="105"/>
    </row>
    <row r="613" spans="1:15" s="44" customFormat="1" ht="11.25" x14ac:dyDescent="0.2">
      <c r="F613" s="101"/>
      <c r="J613" s="105"/>
      <c r="K613" s="102"/>
      <c r="M613" s="105"/>
      <c r="N613" s="105"/>
    </row>
    <row r="614" spans="1:15" s="44" customFormat="1" ht="11.25" x14ac:dyDescent="0.2">
      <c r="F614" s="101"/>
      <c r="J614" s="105"/>
      <c r="K614" s="102"/>
      <c r="M614" s="105"/>
      <c r="N614" s="105"/>
    </row>
    <row r="615" spans="1:15" s="44" customFormat="1" ht="11.25" x14ac:dyDescent="0.2">
      <c r="F615" s="101"/>
      <c r="J615" s="105"/>
      <c r="K615" s="102"/>
      <c r="M615" s="105"/>
      <c r="N615" s="105"/>
    </row>
    <row r="616" spans="1:15" s="44" customFormat="1" ht="11.25" x14ac:dyDescent="0.2">
      <c r="F616" s="101"/>
      <c r="J616" s="105"/>
      <c r="K616" s="102"/>
      <c r="M616" s="105"/>
      <c r="N616" s="105"/>
    </row>
    <row r="617" spans="1:15" s="44" customFormat="1" ht="11.25" x14ac:dyDescent="0.2">
      <c r="F617" s="101"/>
      <c r="J617" s="105"/>
      <c r="K617" s="102"/>
      <c r="M617" s="105"/>
      <c r="N617" s="105"/>
    </row>
    <row r="618" spans="1:15" x14ac:dyDescent="0.2">
      <c r="O618" s="44"/>
    </row>
    <row r="619" spans="1:15" x14ac:dyDescent="0.2">
      <c r="O619" s="44"/>
    </row>
  </sheetData>
  <autoFilter ref="A1:M506" xr:uid="{00000000-0009-0000-0000-000000000000}">
    <filterColumn colId="11">
      <filters>
        <filter val="APROVADA"/>
      </filters>
    </filterColumn>
  </autoFilter>
  <sortState xmlns:xlrd2="http://schemas.microsoft.com/office/spreadsheetml/2017/richdata2" ref="A1:N483">
    <sortCondition ref="B1:B483"/>
    <sortCondition ref="A1:A483"/>
  </sortState>
  <mergeCells count="230">
    <mergeCell ref="A511:C511"/>
    <mergeCell ref="F511:G511"/>
    <mergeCell ref="I511:M511"/>
    <mergeCell ref="A512:C512"/>
    <mergeCell ref="F512:G512"/>
    <mergeCell ref="I512:M512"/>
    <mergeCell ref="A509:C509"/>
    <mergeCell ref="F509:G509"/>
    <mergeCell ref="I509:M509"/>
    <mergeCell ref="A510:C510"/>
    <mergeCell ref="F510:G510"/>
    <mergeCell ref="I510:M510"/>
    <mergeCell ref="A515:C515"/>
    <mergeCell ref="F515:G515"/>
    <mergeCell ref="I515:M515"/>
    <mergeCell ref="A516:C516"/>
    <mergeCell ref="F516:G516"/>
    <mergeCell ref="I516:M516"/>
    <mergeCell ref="A513:C513"/>
    <mergeCell ref="F513:G513"/>
    <mergeCell ref="I513:M513"/>
    <mergeCell ref="A514:C514"/>
    <mergeCell ref="F514:G514"/>
    <mergeCell ref="I514:M514"/>
    <mergeCell ref="A519:C519"/>
    <mergeCell ref="F519:G519"/>
    <mergeCell ref="I519:M519"/>
    <mergeCell ref="A520:C520"/>
    <mergeCell ref="F520:G520"/>
    <mergeCell ref="I520:M520"/>
    <mergeCell ref="A517:C517"/>
    <mergeCell ref="F517:G517"/>
    <mergeCell ref="I517:M517"/>
    <mergeCell ref="A518:C518"/>
    <mergeCell ref="F518:G518"/>
    <mergeCell ref="I518:M518"/>
    <mergeCell ref="A523:C523"/>
    <mergeCell ref="F523:G523"/>
    <mergeCell ref="I523:M523"/>
    <mergeCell ref="A524:C524"/>
    <mergeCell ref="F524:G524"/>
    <mergeCell ref="I524:M524"/>
    <mergeCell ref="A521:C521"/>
    <mergeCell ref="F521:G521"/>
    <mergeCell ref="I521:M521"/>
    <mergeCell ref="A522:C522"/>
    <mergeCell ref="F522:G522"/>
    <mergeCell ref="I522:M522"/>
    <mergeCell ref="A527:C527"/>
    <mergeCell ref="F527:G527"/>
    <mergeCell ref="I527:M527"/>
    <mergeCell ref="A528:C528"/>
    <mergeCell ref="F528:G528"/>
    <mergeCell ref="I528:M528"/>
    <mergeCell ref="A525:C525"/>
    <mergeCell ref="F525:G525"/>
    <mergeCell ref="I525:M525"/>
    <mergeCell ref="A526:C526"/>
    <mergeCell ref="F526:G526"/>
    <mergeCell ref="I526:M526"/>
    <mergeCell ref="A531:C531"/>
    <mergeCell ref="F531:G531"/>
    <mergeCell ref="I531:M531"/>
    <mergeCell ref="A532:C532"/>
    <mergeCell ref="F532:G532"/>
    <mergeCell ref="I532:M532"/>
    <mergeCell ref="A529:C529"/>
    <mergeCell ref="F529:G529"/>
    <mergeCell ref="I529:M529"/>
    <mergeCell ref="A530:C530"/>
    <mergeCell ref="F530:G530"/>
    <mergeCell ref="I530:M530"/>
    <mergeCell ref="A535:C535"/>
    <mergeCell ref="F535:G535"/>
    <mergeCell ref="I535:M535"/>
    <mergeCell ref="A536:C536"/>
    <mergeCell ref="F536:G536"/>
    <mergeCell ref="I536:M536"/>
    <mergeCell ref="A533:C533"/>
    <mergeCell ref="F533:G533"/>
    <mergeCell ref="I533:M533"/>
    <mergeCell ref="A534:C534"/>
    <mergeCell ref="F534:G534"/>
    <mergeCell ref="I534:M534"/>
    <mergeCell ref="A539:C539"/>
    <mergeCell ref="F539:G539"/>
    <mergeCell ref="I539:M539"/>
    <mergeCell ref="A540:C540"/>
    <mergeCell ref="F540:G540"/>
    <mergeCell ref="I540:M540"/>
    <mergeCell ref="A537:C537"/>
    <mergeCell ref="F537:G537"/>
    <mergeCell ref="I537:M537"/>
    <mergeCell ref="A538:C538"/>
    <mergeCell ref="F538:G538"/>
    <mergeCell ref="I538:M538"/>
    <mergeCell ref="A543:C543"/>
    <mergeCell ref="F543:G543"/>
    <mergeCell ref="I543:M543"/>
    <mergeCell ref="A544:C544"/>
    <mergeCell ref="F544:G544"/>
    <mergeCell ref="I544:M544"/>
    <mergeCell ref="A541:C541"/>
    <mergeCell ref="F541:G541"/>
    <mergeCell ref="I541:M541"/>
    <mergeCell ref="A542:C542"/>
    <mergeCell ref="F542:G542"/>
    <mergeCell ref="I542:M542"/>
    <mergeCell ref="A547:C547"/>
    <mergeCell ref="F547:G547"/>
    <mergeCell ref="I547:M547"/>
    <mergeCell ref="A548:C548"/>
    <mergeCell ref="F548:G548"/>
    <mergeCell ref="I548:M548"/>
    <mergeCell ref="A545:C545"/>
    <mergeCell ref="F545:G545"/>
    <mergeCell ref="I545:M545"/>
    <mergeCell ref="A546:C546"/>
    <mergeCell ref="F546:G546"/>
    <mergeCell ref="I546:M546"/>
    <mergeCell ref="A551:C551"/>
    <mergeCell ref="F551:G551"/>
    <mergeCell ref="I551:M551"/>
    <mergeCell ref="A552:C552"/>
    <mergeCell ref="F552:G552"/>
    <mergeCell ref="I552:M552"/>
    <mergeCell ref="A549:C549"/>
    <mergeCell ref="F549:G549"/>
    <mergeCell ref="I549:M549"/>
    <mergeCell ref="A550:C550"/>
    <mergeCell ref="F550:G550"/>
    <mergeCell ref="I550:M550"/>
    <mergeCell ref="A555:C555"/>
    <mergeCell ref="F555:G555"/>
    <mergeCell ref="I555:M555"/>
    <mergeCell ref="A556:C556"/>
    <mergeCell ref="F556:G556"/>
    <mergeCell ref="I556:M556"/>
    <mergeCell ref="A553:C553"/>
    <mergeCell ref="F553:G553"/>
    <mergeCell ref="I553:M553"/>
    <mergeCell ref="A554:C554"/>
    <mergeCell ref="F554:G554"/>
    <mergeCell ref="I554:M554"/>
    <mergeCell ref="A559:C559"/>
    <mergeCell ref="F559:G559"/>
    <mergeCell ref="I559:M559"/>
    <mergeCell ref="A560:C560"/>
    <mergeCell ref="F560:G560"/>
    <mergeCell ref="I560:M560"/>
    <mergeCell ref="A557:C557"/>
    <mergeCell ref="F557:G557"/>
    <mergeCell ref="I557:M557"/>
    <mergeCell ref="A558:C558"/>
    <mergeCell ref="F558:G558"/>
    <mergeCell ref="I558:M558"/>
    <mergeCell ref="A563:C563"/>
    <mergeCell ref="F563:G563"/>
    <mergeCell ref="I563:M563"/>
    <mergeCell ref="A564:C564"/>
    <mergeCell ref="F564:G564"/>
    <mergeCell ref="I564:M564"/>
    <mergeCell ref="A561:C561"/>
    <mergeCell ref="F561:G561"/>
    <mergeCell ref="I561:M561"/>
    <mergeCell ref="A562:C562"/>
    <mergeCell ref="F562:G562"/>
    <mergeCell ref="I562:M562"/>
    <mergeCell ref="A567:C567"/>
    <mergeCell ref="F567:G567"/>
    <mergeCell ref="I567:M567"/>
    <mergeCell ref="A568:C568"/>
    <mergeCell ref="F568:G568"/>
    <mergeCell ref="I568:M568"/>
    <mergeCell ref="A565:C565"/>
    <mergeCell ref="F565:G565"/>
    <mergeCell ref="I565:M565"/>
    <mergeCell ref="A566:C566"/>
    <mergeCell ref="F566:G566"/>
    <mergeCell ref="I566:M566"/>
    <mergeCell ref="A572:C572"/>
    <mergeCell ref="F572:G572"/>
    <mergeCell ref="I572:M572"/>
    <mergeCell ref="A573:C573"/>
    <mergeCell ref="F573:G573"/>
    <mergeCell ref="I573:M573"/>
    <mergeCell ref="A569:C569"/>
    <mergeCell ref="F569:G569"/>
    <mergeCell ref="I569:M569"/>
    <mergeCell ref="A570:C570"/>
    <mergeCell ref="A571:C571"/>
    <mergeCell ref="F571:G571"/>
    <mergeCell ref="I571:M571"/>
    <mergeCell ref="A576:C576"/>
    <mergeCell ref="F576:G576"/>
    <mergeCell ref="I576:M576"/>
    <mergeCell ref="A577:C577"/>
    <mergeCell ref="F577:G577"/>
    <mergeCell ref="I577:M577"/>
    <mergeCell ref="A574:C574"/>
    <mergeCell ref="F574:G574"/>
    <mergeCell ref="I574:M574"/>
    <mergeCell ref="A575:C575"/>
    <mergeCell ref="F575:G575"/>
    <mergeCell ref="I575:M575"/>
    <mergeCell ref="A580:C580"/>
    <mergeCell ref="F580:G580"/>
    <mergeCell ref="I580:M580"/>
    <mergeCell ref="A581:C581"/>
    <mergeCell ref="F581:G581"/>
    <mergeCell ref="I581:M581"/>
    <mergeCell ref="A578:C578"/>
    <mergeCell ref="F578:G578"/>
    <mergeCell ref="I578:M578"/>
    <mergeCell ref="A579:C579"/>
    <mergeCell ref="F579:G579"/>
    <mergeCell ref="I579:M579"/>
    <mergeCell ref="A586:M586"/>
    <mergeCell ref="A584:C584"/>
    <mergeCell ref="F584:G584"/>
    <mergeCell ref="I584:M584"/>
    <mergeCell ref="A585:C585"/>
    <mergeCell ref="F585:G585"/>
    <mergeCell ref="I585:M585"/>
    <mergeCell ref="A582:C582"/>
    <mergeCell ref="F582:G582"/>
    <mergeCell ref="I582:M582"/>
    <mergeCell ref="A583:C583"/>
    <mergeCell ref="F583:G583"/>
    <mergeCell ref="I583:M583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rgb="FF00B050"/>
  </sheetPr>
  <dimension ref="A1:P1066"/>
  <sheetViews>
    <sheetView topLeftCell="A847" zoomScaleNormal="100" zoomScaleSheetLayoutView="98" workbookViewId="0">
      <selection activeCell="A866" activeCellId="2" sqref="A862:L862 A864:L864 A866:L866"/>
    </sheetView>
  </sheetViews>
  <sheetFormatPr defaultColWidth="8.7109375" defaultRowHeight="12" x14ac:dyDescent="0.2"/>
  <cols>
    <col min="1" max="1" width="8.7109375" style="1"/>
    <col min="2" max="2" width="9.85546875" style="1" customWidth="1"/>
    <col min="3" max="3" width="11.28515625" style="1" customWidth="1"/>
    <col min="4" max="4" width="8.7109375" style="1"/>
    <col min="5" max="5" width="12.85546875" style="1" customWidth="1"/>
    <col min="6" max="6" width="7.7109375" style="10" bestFit="1" customWidth="1"/>
    <col min="7" max="7" width="11.7109375" style="1" bestFit="1" customWidth="1"/>
    <col min="8" max="8" width="11.42578125" style="1" customWidth="1"/>
    <col min="9" max="9" width="1.42578125" style="1" customWidth="1"/>
    <col min="10" max="10" width="11.28515625" style="1" customWidth="1"/>
    <col min="11" max="11" width="10.42578125" style="33" customWidth="1"/>
    <col min="12" max="12" width="12.85546875" style="13" customWidth="1"/>
    <col min="13" max="13" width="10.85546875" style="1" bestFit="1" customWidth="1"/>
    <col min="14" max="14" width="7.42578125" style="33" bestFit="1" customWidth="1"/>
    <col min="15" max="15" width="8.7109375" style="33"/>
    <col min="16" max="16384" width="8.7109375" style="1"/>
  </cols>
  <sheetData>
    <row r="1" spans="1:14" ht="12.75" thickBot="1" x14ac:dyDescent="0.25"/>
    <row r="2" spans="1:14" ht="12.75" hidden="1" thickBot="1" x14ac:dyDescent="0.25"/>
    <row r="3" spans="1:14" ht="12.75" thickBot="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248"/>
    </row>
    <row r="4" spans="1:14" ht="12.75" thickBot="1" x14ac:dyDescent="0.25">
      <c r="A4" s="174" t="s">
        <v>10</v>
      </c>
      <c r="B4" s="175"/>
      <c r="C4" s="175"/>
      <c r="D4" s="175"/>
      <c r="E4" s="175"/>
      <c r="F4" s="175"/>
      <c r="G4" s="175"/>
      <c r="H4" s="248"/>
      <c r="I4" s="2"/>
      <c r="J4" s="174" t="s">
        <v>8</v>
      </c>
      <c r="K4" s="175"/>
      <c r="L4" s="248"/>
      <c r="M4" s="174" t="s">
        <v>75</v>
      </c>
      <c r="N4" s="248"/>
    </row>
    <row r="5" spans="1:14" x14ac:dyDescent="0.2">
      <c r="A5" s="3" t="s">
        <v>0</v>
      </c>
      <c r="B5" s="4" t="s">
        <v>2</v>
      </c>
      <c r="C5" s="4" t="s">
        <v>1</v>
      </c>
      <c r="D5" s="4" t="s">
        <v>3</v>
      </c>
      <c r="E5" s="4" t="s">
        <v>5</v>
      </c>
      <c r="F5" s="11" t="s">
        <v>11</v>
      </c>
      <c r="G5" s="4" t="s">
        <v>4</v>
      </c>
      <c r="H5" s="5" t="s">
        <v>6</v>
      </c>
      <c r="I5" s="6"/>
      <c r="J5" s="7" t="s">
        <v>1</v>
      </c>
      <c r="K5" s="4" t="s">
        <v>3</v>
      </c>
      <c r="L5" s="14" t="s">
        <v>7</v>
      </c>
      <c r="M5" s="48" t="s">
        <v>38</v>
      </c>
      <c r="N5" s="109" t="s">
        <v>76</v>
      </c>
    </row>
    <row r="6" spans="1:14" ht="12.75" thickBot="1" x14ac:dyDescent="0.25">
      <c r="A6" s="8"/>
      <c r="B6" s="9"/>
      <c r="C6" s="9"/>
      <c r="D6" s="9"/>
      <c r="E6" s="16"/>
      <c r="F6" s="12"/>
      <c r="G6" s="16"/>
      <c r="H6" s="17"/>
      <c r="I6" s="18"/>
      <c r="J6" s="19"/>
      <c r="K6" s="9"/>
      <c r="L6" s="20"/>
      <c r="M6" s="21"/>
      <c r="N6" s="110"/>
    </row>
    <row r="7" spans="1:14" s="29" customFormat="1" ht="24.75" thickBot="1" x14ac:dyDescent="0.3">
      <c r="A7" s="15">
        <v>1</v>
      </c>
      <c r="B7" s="22" t="s">
        <v>78</v>
      </c>
      <c r="C7" s="30" t="s">
        <v>21</v>
      </c>
      <c r="D7" s="22" t="s">
        <v>9</v>
      </c>
      <c r="E7" s="34">
        <v>937000</v>
      </c>
      <c r="F7" s="30" t="s">
        <v>47</v>
      </c>
      <c r="G7" s="34">
        <v>0</v>
      </c>
      <c r="H7" s="35">
        <f t="shared" ref="H7" si="0">E7-G7</f>
        <v>937000</v>
      </c>
      <c r="I7" s="22"/>
      <c r="J7" s="23" t="s">
        <v>79</v>
      </c>
      <c r="K7" s="22">
        <v>956</v>
      </c>
      <c r="L7" s="32">
        <f t="shared" ref="L7" si="1">H7</f>
        <v>937000</v>
      </c>
      <c r="M7" s="56"/>
      <c r="N7" s="55"/>
    </row>
    <row r="8" spans="1:14" s="29" customFormat="1" ht="30" customHeight="1" thickBot="1" x14ac:dyDescent="0.3">
      <c r="A8" s="256" t="s">
        <v>90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8"/>
    </row>
    <row r="9" spans="1:14" s="29" customFormat="1" ht="24.75" thickBot="1" x14ac:dyDescent="0.3">
      <c r="A9" s="15">
        <v>2</v>
      </c>
      <c r="B9" s="22" t="s">
        <v>78</v>
      </c>
      <c r="C9" s="30" t="s">
        <v>39</v>
      </c>
      <c r="D9" s="22" t="s">
        <v>9</v>
      </c>
      <c r="E9" s="34">
        <v>1110000</v>
      </c>
      <c r="F9" s="30" t="s">
        <v>47</v>
      </c>
      <c r="G9" s="34">
        <v>0</v>
      </c>
      <c r="H9" s="35">
        <f t="shared" ref="H9" si="2">E9-G9</f>
        <v>1110000</v>
      </c>
      <c r="I9" s="22"/>
      <c r="J9" s="23" t="s">
        <v>79</v>
      </c>
      <c r="K9" s="22">
        <v>956</v>
      </c>
      <c r="L9" s="32">
        <f t="shared" ref="L9" si="3">H9</f>
        <v>1110000</v>
      </c>
      <c r="M9" s="56"/>
      <c r="N9" s="55"/>
    </row>
    <row r="10" spans="1:14" s="29" customFormat="1" ht="27.75" customHeight="1" thickBot="1" x14ac:dyDescent="0.3">
      <c r="A10" s="256" t="s">
        <v>91</v>
      </c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8"/>
    </row>
    <row r="11" spans="1:14" s="29" customFormat="1" ht="36.75" thickBot="1" x14ac:dyDescent="0.3">
      <c r="A11" s="15">
        <v>3</v>
      </c>
      <c r="B11" s="22" t="s">
        <v>84</v>
      </c>
      <c r="C11" s="30" t="s">
        <v>83</v>
      </c>
      <c r="D11" s="22" t="s">
        <v>9</v>
      </c>
      <c r="E11" s="34">
        <v>600000</v>
      </c>
      <c r="F11" s="30" t="s">
        <v>47</v>
      </c>
      <c r="G11" s="34">
        <v>0</v>
      </c>
      <c r="H11" s="35">
        <f t="shared" ref="H11" si="4">E11-G11</f>
        <v>600000</v>
      </c>
      <c r="I11" s="22"/>
      <c r="J11" s="23" t="s">
        <v>79</v>
      </c>
      <c r="K11" s="22">
        <v>956</v>
      </c>
      <c r="L11" s="32">
        <f t="shared" ref="L11" si="5">H11</f>
        <v>600000</v>
      </c>
      <c r="M11" s="56"/>
      <c r="N11" s="55"/>
    </row>
    <row r="12" spans="1:14" s="29" customFormat="1" ht="39" customHeight="1" thickBot="1" x14ac:dyDescent="0.3">
      <c r="A12" s="256" t="s">
        <v>89</v>
      </c>
      <c r="B12" s="257"/>
      <c r="C12" s="257"/>
      <c r="D12" s="257"/>
      <c r="E12" s="257"/>
      <c r="F12" s="257"/>
      <c r="G12" s="257"/>
      <c r="H12" s="257"/>
      <c r="I12" s="257"/>
      <c r="J12" s="257"/>
      <c r="K12" s="257"/>
      <c r="L12" s="257"/>
      <c r="M12" s="257"/>
      <c r="N12" s="258"/>
    </row>
    <row r="13" spans="1:14" s="29" customFormat="1" ht="36.75" thickBot="1" x14ac:dyDescent="0.3">
      <c r="A13" s="15">
        <v>4</v>
      </c>
      <c r="B13" s="22" t="s">
        <v>84</v>
      </c>
      <c r="C13" s="30" t="s">
        <v>41</v>
      </c>
      <c r="D13" s="22" t="s">
        <v>9</v>
      </c>
      <c r="E13" s="34">
        <v>600000</v>
      </c>
      <c r="F13" s="30" t="s">
        <v>47</v>
      </c>
      <c r="G13" s="34">
        <v>0</v>
      </c>
      <c r="H13" s="35">
        <f t="shared" ref="H13" si="6">E13-G13</f>
        <v>600000</v>
      </c>
      <c r="I13" s="22"/>
      <c r="J13" s="23" t="s">
        <v>79</v>
      </c>
      <c r="K13" s="22">
        <v>956</v>
      </c>
      <c r="L13" s="32">
        <f t="shared" ref="L13" si="7">H13</f>
        <v>600000</v>
      </c>
      <c r="M13" s="56"/>
      <c r="N13" s="55"/>
    </row>
    <row r="14" spans="1:14" s="29" customFormat="1" ht="39" customHeight="1" thickBot="1" x14ac:dyDescent="0.3">
      <c r="A14" s="256" t="s">
        <v>88</v>
      </c>
      <c r="B14" s="257"/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8"/>
    </row>
    <row r="15" spans="1:14" s="29" customFormat="1" ht="36.75" thickBot="1" x14ac:dyDescent="0.3">
      <c r="A15" s="15">
        <v>5</v>
      </c>
      <c r="B15" s="22" t="s">
        <v>82</v>
      </c>
      <c r="C15" s="30" t="s">
        <v>41</v>
      </c>
      <c r="D15" s="22" t="s">
        <v>9</v>
      </c>
      <c r="E15" s="34">
        <v>1500000</v>
      </c>
      <c r="F15" s="30" t="s">
        <v>47</v>
      </c>
      <c r="G15" s="34">
        <v>0</v>
      </c>
      <c r="H15" s="35">
        <f t="shared" ref="H15" si="8">E15-G15</f>
        <v>1500000</v>
      </c>
      <c r="I15" s="22"/>
      <c r="J15" s="23" t="s">
        <v>79</v>
      </c>
      <c r="K15" s="22">
        <v>956</v>
      </c>
      <c r="L15" s="32">
        <f t="shared" ref="L15" si="9">H15</f>
        <v>1500000</v>
      </c>
      <c r="M15" s="56"/>
      <c r="N15" s="55"/>
    </row>
    <row r="16" spans="1:14" s="29" customFormat="1" ht="39" customHeight="1" thickBot="1" x14ac:dyDescent="0.3">
      <c r="A16" s="256" t="s">
        <v>87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8"/>
    </row>
    <row r="17" spans="1:14" s="29" customFormat="1" ht="36.75" thickBot="1" x14ac:dyDescent="0.3">
      <c r="A17" s="15">
        <v>6</v>
      </c>
      <c r="B17" s="22" t="s">
        <v>84</v>
      </c>
      <c r="C17" s="30" t="s">
        <v>21</v>
      </c>
      <c r="D17" s="22" t="s">
        <v>9</v>
      </c>
      <c r="E17" s="34">
        <v>1200000</v>
      </c>
      <c r="F17" s="30" t="s">
        <v>47</v>
      </c>
      <c r="G17" s="34">
        <v>0</v>
      </c>
      <c r="H17" s="35">
        <f t="shared" ref="H17" si="10">E17-G17</f>
        <v>1200000</v>
      </c>
      <c r="I17" s="22"/>
      <c r="J17" s="23" t="s">
        <v>79</v>
      </c>
      <c r="K17" s="22">
        <v>956</v>
      </c>
      <c r="L17" s="32">
        <f t="shared" ref="L17" si="11">H17</f>
        <v>1200000</v>
      </c>
      <c r="M17" s="56"/>
      <c r="N17" s="55"/>
    </row>
    <row r="18" spans="1:14" s="29" customFormat="1" ht="36" customHeight="1" thickBot="1" x14ac:dyDescent="0.3">
      <c r="A18" s="256" t="s">
        <v>85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8"/>
    </row>
    <row r="19" spans="1:14" s="29" customFormat="1" ht="24.75" thickBot="1" x14ac:dyDescent="0.3">
      <c r="A19" s="15">
        <v>7</v>
      </c>
      <c r="B19" s="22" t="s">
        <v>78</v>
      </c>
      <c r="C19" s="30" t="s">
        <v>18</v>
      </c>
      <c r="D19" s="22" t="s">
        <v>9</v>
      </c>
      <c r="E19" s="34">
        <v>850000</v>
      </c>
      <c r="F19" s="30" t="s">
        <v>47</v>
      </c>
      <c r="G19" s="34">
        <v>0</v>
      </c>
      <c r="H19" s="35">
        <f t="shared" ref="H19" si="12">E19-G19</f>
        <v>850000</v>
      </c>
      <c r="I19" s="22"/>
      <c r="J19" s="23" t="s">
        <v>18</v>
      </c>
      <c r="K19" s="22">
        <v>4478</v>
      </c>
      <c r="L19" s="32">
        <f t="shared" ref="L19" si="13">H19</f>
        <v>850000</v>
      </c>
      <c r="M19" s="56"/>
      <c r="N19" s="55"/>
    </row>
    <row r="20" spans="1:14" s="29" customFormat="1" ht="36" customHeight="1" thickBot="1" x14ac:dyDescent="0.3">
      <c r="A20" s="256" t="s">
        <v>86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8"/>
    </row>
    <row r="21" spans="1:14" s="29" customFormat="1" ht="24.75" thickBot="1" x14ac:dyDescent="0.3">
      <c r="A21" s="15">
        <v>8</v>
      </c>
      <c r="B21" s="22" t="s">
        <v>78</v>
      </c>
      <c r="C21" s="30" t="s">
        <v>21</v>
      </c>
      <c r="D21" s="22" t="s">
        <v>9</v>
      </c>
      <c r="E21" s="34">
        <v>950000</v>
      </c>
      <c r="F21" s="30" t="s">
        <v>47</v>
      </c>
      <c r="G21" s="34">
        <v>0</v>
      </c>
      <c r="H21" s="35">
        <f t="shared" ref="H21" si="14">E21-G21</f>
        <v>950000</v>
      </c>
      <c r="I21" s="22"/>
      <c r="J21" s="23" t="s">
        <v>21</v>
      </c>
      <c r="K21" s="22">
        <v>4066</v>
      </c>
      <c r="L21" s="32">
        <f t="shared" ref="L21" si="15">H21</f>
        <v>950000</v>
      </c>
      <c r="M21" s="56"/>
      <c r="N21" s="55"/>
    </row>
    <row r="22" spans="1:14" s="29" customFormat="1" ht="36" customHeight="1" thickBot="1" x14ac:dyDescent="0.3">
      <c r="A22" s="256" t="s">
        <v>92</v>
      </c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7"/>
      <c r="N22" s="258"/>
    </row>
    <row r="23" spans="1:14" s="29" customFormat="1" ht="24.75" thickBot="1" x14ac:dyDescent="0.3">
      <c r="A23" s="87">
        <v>9</v>
      </c>
      <c r="B23" s="88" t="s">
        <v>78</v>
      </c>
      <c r="C23" s="89" t="s">
        <v>41</v>
      </c>
      <c r="D23" s="88" t="s">
        <v>9</v>
      </c>
      <c r="E23" s="90">
        <v>3000000</v>
      </c>
      <c r="F23" s="89" t="s">
        <v>47</v>
      </c>
      <c r="G23" s="90">
        <v>0</v>
      </c>
      <c r="H23" s="91">
        <f t="shared" ref="H23" si="16">E23-G23</f>
        <v>3000000</v>
      </c>
      <c r="I23" s="88"/>
      <c r="J23" s="92" t="s">
        <v>41</v>
      </c>
      <c r="K23" s="88">
        <v>5072</v>
      </c>
      <c r="L23" s="93">
        <f t="shared" ref="L23" si="17">H23</f>
        <v>3000000</v>
      </c>
      <c r="M23" s="56"/>
      <c r="N23" s="94"/>
    </row>
    <row r="24" spans="1:14" s="29" customFormat="1" ht="36" customHeight="1" thickBot="1" x14ac:dyDescent="0.3">
      <c r="A24" s="260" t="s">
        <v>547</v>
      </c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2"/>
    </row>
    <row r="25" spans="1:14" s="29" customFormat="1" ht="24.75" thickBot="1" x14ac:dyDescent="0.3">
      <c r="A25" s="15">
        <v>10</v>
      </c>
      <c r="B25" s="22" t="s">
        <v>78</v>
      </c>
      <c r="C25" s="30" t="s">
        <v>39</v>
      </c>
      <c r="D25" s="22" t="s">
        <v>9</v>
      </c>
      <c r="E25" s="34">
        <v>200000</v>
      </c>
      <c r="F25" s="30" t="s">
        <v>47</v>
      </c>
      <c r="G25" s="34">
        <v>0</v>
      </c>
      <c r="H25" s="35">
        <f t="shared" ref="H25" si="18">E25-G25</f>
        <v>200000</v>
      </c>
      <c r="I25" s="22"/>
      <c r="J25" s="23" t="s">
        <v>39</v>
      </c>
      <c r="K25" s="22">
        <v>6053</v>
      </c>
      <c r="L25" s="32">
        <f t="shared" ref="L25" si="19">H25</f>
        <v>200000</v>
      </c>
      <c r="M25" s="56"/>
      <c r="N25" s="55"/>
    </row>
    <row r="26" spans="1:14" s="29" customFormat="1" ht="35.25" customHeight="1" thickBot="1" x14ac:dyDescent="0.3">
      <c r="A26" s="256" t="s">
        <v>93</v>
      </c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8"/>
    </row>
    <row r="27" spans="1:14" s="29" customFormat="1" ht="24.75" thickBot="1" x14ac:dyDescent="0.3">
      <c r="A27" s="15">
        <v>11</v>
      </c>
      <c r="B27" s="22" t="s">
        <v>78</v>
      </c>
      <c r="C27" s="30" t="s">
        <v>20</v>
      </c>
      <c r="D27" s="22" t="s">
        <v>9</v>
      </c>
      <c r="E27" s="34">
        <v>1000000</v>
      </c>
      <c r="F27" s="30" t="s">
        <v>47</v>
      </c>
      <c r="G27" s="34">
        <v>0</v>
      </c>
      <c r="H27" s="35">
        <f t="shared" ref="H27" si="20">E27-G27</f>
        <v>1000000</v>
      </c>
      <c r="I27" s="22"/>
      <c r="J27" s="23" t="s">
        <v>79</v>
      </c>
      <c r="K27" s="22">
        <v>956</v>
      </c>
      <c r="L27" s="32">
        <f t="shared" ref="L27" si="21">H27</f>
        <v>1000000</v>
      </c>
      <c r="M27" s="56"/>
      <c r="N27" s="55"/>
    </row>
    <row r="28" spans="1:14" s="29" customFormat="1" ht="40.5" customHeight="1" thickBot="1" x14ac:dyDescent="0.3">
      <c r="A28" s="256" t="s">
        <v>99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8"/>
    </row>
    <row r="29" spans="1:14" s="29" customFormat="1" ht="24.75" thickBot="1" x14ac:dyDescent="0.3">
      <c r="A29" s="15">
        <v>12</v>
      </c>
      <c r="B29" s="22" t="s">
        <v>78</v>
      </c>
      <c r="C29" s="30" t="s">
        <v>21</v>
      </c>
      <c r="D29" s="22" t="s">
        <v>9</v>
      </c>
      <c r="E29" s="34">
        <v>950000</v>
      </c>
      <c r="F29" s="30" t="s">
        <v>47</v>
      </c>
      <c r="G29" s="34">
        <v>0</v>
      </c>
      <c r="H29" s="35">
        <f t="shared" ref="H29" si="22">E29-G29</f>
        <v>950000</v>
      </c>
      <c r="I29" s="22"/>
      <c r="J29" s="23" t="s">
        <v>21</v>
      </c>
      <c r="K29" s="22">
        <v>5525</v>
      </c>
      <c r="L29" s="32">
        <f t="shared" ref="L29" si="23">H29</f>
        <v>950000</v>
      </c>
      <c r="M29" s="56"/>
      <c r="N29" s="55"/>
    </row>
    <row r="30" spans="1:14" s="29" customFormat="1" ht="36" customHeight="1" thickBot="1" x14ac:dyDescent="0.3">
      <c r="A30" s="256" t="s">
        <v>104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8"/>
    </row>
    <row r="31" spans="1:14" s="29" customFormat="1" ht="24.75" thickBot="1" x14ac:dyDescent="0.3">
      <c r="A31" s="15">
        <v>13</v>
      </c>
      <c r="B31" s="22" t="s">
        <v>78</v>
      </c>
      <c r="C31" s="30" t="s">
        <v>16</v>
      </c>
      <c r="D31" s="22" t="s">
        <v>9</v>
      </c>
      <c r="E31" s="34">
        <v>3000000</v>
      </c>
      <c r="F31" s="30" t="s">
        <v>47</v>
      </c>
      <c r="G31" s="34">
        <v>0</v>
      </c>
      <c r="H31" s="35">
        <f t="shared" ref="H31" si="24">E31-G31</f>
        <v>3000000</v>
      </c>
      <c r="I31" s="22"/>
      <c r="J31" s="23" t="s">
        <v>30</v>
      </c>
      <c r="K31" s="22">
        <v>5542</v>
      </c>
      <c r="L31" s="32">
        <f t="shared" ref="L31" si="25">H31</f>
        <v>3000000</v>
      </c>
      <c r="M31" s="56"/>
      <c r="N31" s="55"/>
    </row>
    <row r="32" spans="1:14" s="29" customFormat="1" ht="39" customHeight="1" thickBot="1" x14ac:dyDescent="0.3">
      <c r="A32" s="256" t="s">
        <v>94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8"/>
    </row>
    <row r="33" spans="1:14" s="29" customFormat="1" ht="24.75" thickBot="1" x14ac:dyDescent="0.3">
      <c r="A33" s="15">
        <v>14</v>
      </c>
      <c r="B33" s="22" t="s">
        <v>78</v>
      </c>
      <c r="C33" s="30" t="s">
        <v>21</v>
      </c>
      <c r="D33" s="22" t="s">
        <v>9</v>
      </c>
      <c r="E33" s="34">
        <v>3759360</v>
      </c>
      <c r="F33" s="30" t="s">
        <v>47</v>
      </c>
      <c r="G33" s="34">
        <v>0</v>
      </c>
      <c r="H33" s="35">
        <f t="shared" ref="H33" si="26">E33-G33</f>
        <v>3759360</v>
      </c>
      <c r="I33" s="22"/>
      <c r="J33" s="23" t="s">
        <v>79</v>
      </c>
      <c r="K33" s="22">
        <v>956</v>
      </c>
      <c r="L33" s="32">
        <f t="shared" ref="L33" si="27">H33</f>
        <v>3759360</v>
      </c>
      <c r="M33" s="56"/>
      <c r="N33" s="55"/>
    </row>
    <row r="34" spans="1:14" s="29" customFormat="1" ht="39" customHeight="1" thickBot="1" x14ac:dyDescent="0.3">
      <c r="A34" s="256" t="s">
        <v>98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8"/>
    </row>
    <row r="35" spans="1:14" s="29" customFormat="1" ht="24.75" thickBot="1" x14ac:dyDescent="0.3">
      <c r="A35" s="15">
        <v>15</v>
      </c>
      <c r="B35" s="22" t="s">
        <v>78</v>
      </c>
      <c r="C35" s="30" t="s">
        <v>12</v>
      </c>
      <c r="D35" s="22">
        <v>5112</v>
      </c>
      <c r="E35" s="34">
        <v>7906080</v>
      </c>
      <c r="F35" s="30" t="s">
        <v>47</v>
      </c>
      <c r="G35" s="34">
        <v>6006080</v>
      </c>
      <c r="H35" s="35">
        <f t="shared" ref="H35" si="28">E35-G35</f>
        <v>1900000</v>
      </c>
      <c r="I35" s="22"/>
      <c r="J35" s="23" t="s">
        <v>30</v>
      </c>
      <c r="K35" s="22">
        <v>5542</v>
      </c>
      <c r="L35" s="32">
        <f t="shared" ref="L35" si="29">H35</f>
        <v>1900000</v>
      </c>
      <c r="M35" s="56"/>
      <c r="N35" s="55"/>
    </row>
    <row r="36" spans="1:14" s="29" customFormat="1" ht="40.5" customHeight="1" thickBot="1" x14ac:dyDescent="0.3">
      <c r="A36" s="256" t="s">
        <v>95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8"/>
    </row>
    <row r="37" spans="1:14" s="29" customFormat="1" ht="24.75" thickBot="1" x14ac:dyDescent="0.3">
      <c r="A37" s="15">
        <v>16</v>
      </c>
      <c r="B37" s="22" t="s">
        <v>78</v>
      </c>
      <c r="C37" s="30" t="s">
        <v>12</v>
      </c>
      <c r="D37" s="22">
        <v>5071</v>
      </c>
      <c r="E37" s="34">
        <v>2958427</v>
      </c>
      <c r="F37" s="30" t="s">
        <v>47</v>
      </c>
      <c r="G37" s="34">
        <v>1058427</v>
      </c>
      <c r="H37" s="35">
        <f t="shared" ref="H37" si="30">E37-G37</f>
        <v>1900000</v>
      </c>
      <c r="I37" s="22"/>
      <c r="J37" s="23" t="s">
        <v>30</v>
      </c>
      <c r="K37" s="22">
        <v>5542</v>
      </c>
      <c r="L37" s="32">
        <f t="shared" ref="L37" si="31">H37</f>
        <v>1900000</v>
      </c>
      <c r="M37" s="56"/>
      <c r="N37" s="55"/>
    </row>
    <row r="38" spans="1:14" s="29" customFormat="1" ht="35.25" customHeight="1" thickBot="1" x14ac:dyDescent="0.3">
      <c r="A38" s="256" t="s">
        <v>96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8"/>
    </row>
    <row r="39" spans="1:14" s="29" customFormat="1" ht="24.75" thickBot="1" x14ac:dyDescent="0.3">
      <c r="A39" s="15">
        <v>17</v>
      </c>
      <c r="B39" s="22" t="s">
        <v>78</v>
      </c>
      <c r="C39" s="30" t="s">
        <v>12</v>
      </c>
      <c r="D39" s="22">
        <v>5020</v>
      </c>
      <c r="E39" s="34">
        <v>345000</v>
      </c>
      <c r="F39" s="30" t="s">
        <v>47</v>
      </c>
      <c r="G39" s="34">
        <v>300000</v>
      </c>
      <c r="H39" s="35">
        <f t="shared" ref="H39" si="32">E39-G39</f>
        <v>45000</v>
      </c>
      <c r="I39" s="22"/>
      <c r="J39" s="23" t="s">
        <v>79</v>
      </c>
      <c r="K39" s="22">
        <v>956</v>
      </c>
      <c r="L39" s="32">
        <f t="shared" ref="L39" si="33">H39</f>
        <v>45000</v>
      </c>
      <c r="M39" s="56"/>
      <c r="N39" s="55"/>
    </row>
    <row r="40" spans="1:14" s="29" customFormat="1" ht="32.25" customHeight="1" thickBot="1" x14ac:dyDescent="0.3">
      <c r="A40" s="256" t="s">
        <v>97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8"/>
    </row>
    <row r="41" spans="1:14" s="29" customFormat="1" ht="24.75" thickBot="1" x14ac:dyDescent="0.3">
      <c r="A41" s="15">
        <v>18</v>
      </c>
      <c r="B41" s="22" t="s">
        <v>78</v>
      </c>
      <c r="C41" s="30" t="s">
        <v>12</v>
      </c>
      <c r="D41" s="22">
        <v>6192</v>
      </c>
      <c r="E41" s="34">
        <v>34500</v>
      </c>
      <c r="F41" s="30" t="s">
        <v>47</v>
      </c>
      <c r="G41" s="34">
        <v>30000</v>
      </c>
      <c r="H41" s="35">
        <f t="shared" ref="H41" si="34">E41-G41</f>
        <v>4500</v>
      </c>
      <c r="I41" s="22"/>
      <c r="J41" s="23" t="s">
        <v>79</v>
      </c>
      <c r="K41" s="22">
        <v>956</v>
      </c>
      <c r="L41" s="32">
        <f t="shared" ref="L41" si="35">H41</f>
        <v>4500</v>
      </c>
      <c r="M41" s="56"/>
      <c r="N41" s="55"/>
    </row>
    <row r="42" spans="1:14" s="29" customFormat="1" ht="36.75" customHeight="1" thickBot="1" x14ac:dyDescent="0.3">
      <c r="A42" s="256" t="s">
        <v>100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8"/>
    </row>
    <row r="43" spans="1:14" s="33" customFormat="1" ht="24.75" customHeight="1" thickBot="1" x14ac:dyDescent="0.25">
      <c r="A43" s="15">
        <v>19</v>
      </c>
      <c r="B43" s="22" t="s">
        <v>105</v>
      </c>
      <c r="C43" s="30" t="s">
        <v>19</v>
      </c>
      <c r="D43" s="22" t="s">
        <v>9</v>
      </c>
      <c r="E43" s="34">
        <v>500000</v>
      </c>
      <c r="F43" s="30" t="s">
        <v>47</v>
      </c>
      <c r="G43" s="34">
        <v>0</v>
      </c>
      <c r="H43" s="35">
        <f t="shared" ref="H43" si="36">E43-G43</f>
        <v>500000</v>
      </c>
      <c r="I43" s="22"/>
      <c r="J43" s="23" t="s">
        <v>41</v>
      </c>
      <c r="K43" s="22">
        <v>5072</v>
      </c>
      <c r="L43" s="32">
        <f t="shared" ref="L43" si="37">H43</f>
        <v>500000</v>
      </c>
      <c r="M43" s="56"/>
      <c r="N43" s="55"/>
    </row>
    <row r="44" spans="1:14" s="33" customFormat="1" ht="24.75" customHeight="1" thickBot="1" x14ac:dyDescent="0.25">
      <c r="A44" s="256" t="s">
        <v>106</v>
      </c>
      <c r="B44" s="257"/>
      <c r="C44" s="257"/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8"/>
    </row>
    <row r="45" spans="1:14" s="33" customFormat="1" ht="24.75" customHeight="1" thickBot="1" x14ac:dyDescent="0.25">
      <c r="A45" s="15">
        <v>20</v>
      </c>
      <c r="B45" s="22" t="s">
        <v>105</v>
      </c>
      <c r="C45" s="30" t="s">
        <v>41</v>
      </c>
      <c r="D45" s="22" t="s">
        <v>9</v>
      </c>
      <c r="E45" s="34">
        <v>1000000</v>
      </c>
      <c r="F45" s="30" t="s">
        <v>47</v>
      </c>
      <c r="G45" s="34">
        <v>0</v>
      </c>
      <c r="H45" s="35">
        <f t="shared" ref="H45" si="38">E45-G45</f>
        <v>1000000</v>
      </c>
      <c r="I45" s="22"/>
      <c r="J45" s="23" t="s">
        <v>41</v>
      </c>
      <c r="K45" s="22">
        <v>5072</v>
      </c>
      <c r="L45" s="32">
        <f t="shared" ref="L45" si="39">H45</f>
        <v>1000000</v>
      </c>
      <c r="M45" s="56"/>
      <c r="N45" s="55"/>
    </row>
    <row r="46" spans="1:14" s="33" customFormat="1" ht="27" customHeight="1" thickBot="1" x14ac:dyDescent="0.25">
      <c r="A46" s="256" t="s">
        <v>107</v>
      </c>
      <c r="B46" s="257"/>
      <c r="C46" s="257"/>
      <c r="D46" s="257"/>
      <c r="E46" s="257"/>
      <c r="F46" s="257"/>
      <c r="G46" s="257"/>
      <c r="H46" s="257"/>
      <c r="I46" s="257"/>
      <c r="J46" s="257"/>
      <c r="K46" s="257"/>
      <c r="L46" s="257"/>
      <c r="M46" s="257"/>
      <c r="N46" s="258"/>
    </row>
    <row r="47" spans="1:14" s="33" customFormat="1" ht="24.75" customHeight="1" thickBot="1" x14ac:dyDescent="0.25">
      <c r="A47" s="15">
        <v>21</v>
      </c>
      <c r="B47" s="22" t="s">
        <v>105</v>
      </c>
      <c r="C47" s="30" t="s">
        <v>48</v>
      </c>
      <c r="D47" s="22" t="s">
        <v>9</v>
      </c>
      <c r="E47" s="34">
        <v>1000000</v>
      </c>
      <c r="F47" s="30" t="s">
        <v>47</v>
      </c>
      <c r="G47" s="34">
        <v>0</v>
      </c>
      <c r="H47" s="35">
        <f t="shared" ref="H47" si="40">E47-G47</f>
        <v>1000000</v>
      </c>
      <c r="I47" s="22"/>
      <c r="J47" s="23" t="s">
        <v>41</v>
      </c>
      <c r="K47" s="22">
        <v>5072</v>
      </c>
      <c r="L47" s="32">
        <f t="shared" ref="L47" si="41">H47</f>
        <v>1000000</v>
      </c>
      <c r="M47" s="56"/>
      <c r="N47" s="55"/>
    </row>
    <row r="48" spans="1:14" s="33" customFormat="1" ht="24.75" customHeight="1" thickBot="1" x14ac:dyDescent="0.25">
      <c r="A48" s="256" t="s">
        <v>108</v>
      </c>
      <c r="B48" s="257"/>
      <c r="C48" s="257"/>
      <c r="D48" s="257"/>
      <c r="E48" s="257"/>
      <c r="F48" s="257"/>
      <c r="G48" s="257"/>
      <c r="H48" s="257"/>
      <c r="I48" s="257"/>
      <c r="J48" s="257"/>
      <c r="K48" s="257"/>
      <c r="L48" s="257"/>
      <c r="M48" s="257"/>
      <c r="N48" s="258"/>
    </row>
    <row r="49" spans="1:14" s="33" customFormat="1" ht="24.75" customHeight="1" thickBot="1" x14ac:dyDescent="0.25">
      <c r="A49" s="87">
        <v>22</v>
      </c>
      <c r="B49" s="88" t="s">
        <v>105</v>
      </c>
      <c r="C49" s="89" t="s">
        <v>48</v>
      </c>
      <c r="D49" s="88" t="s">
        <v>9</v>
      </c>
      <c r="E49" s="90">
        <v>1000000</v>
      </c>
      <c r="F49" s="89" t="s">
        <v>47</v>
      </c>
      <c r="G49" s="90">
        <v>0</v>
      </c>
      <c r="H49" s="91">
        <f t="shared" ref="H49" si="42">E49-G49</f>
        <v>1000000</v>
      </c>
      <c r="I49" s="88"/>
      <c r="J49" s="92" t="s">
        <v>41</v>
      </c>
      <c r="K49" s="88">
        <v>5072</v>
      </c>
      <c r="L49" s="93">
        <f t="shared" ref="L49" si="43">H49</f>
        <v>1000000</v>
      </c>
      <c r="M49" s="56"/>
      <c r="N49" s="94"/>
    </row>
    <row r="50" spans="1:14" s="33" customFormat="1" ht="39" customHeight="1" thickBot="1" x14ac:dyDescent="0.25">
      <c r="A50" s="260" t="s">
        <v>548</v>
      </c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2"/>
    </row>
    <row r="51" spans="1:14" s="33" customFormat="1" ht="24.75" customHeight="1" thickBot="1" x14ac:dyDescent="0.25">
      <c r="A51" s="87">
        <v>23</v>
      </c>
      <c r="B51" s="88" t="s">
        <v>105</v>
      </c>
      <c r="C51" s="89" t="s">
        <v>48</v>
      </c>
      <c r="D51" s="88" t="s">
        <v>9</v>
      </c>
      <c r="E51" s="90">
        <v>200000</v>
      </c>
      <c r="F51" s="89" t="s">
        <v>47</v>
      </c>
      <c r="G51" s="90">
        <v>0</v>
      </c>
      <c r="H51" s="91">
        <f t="shared" ref="H51" si="44">E51-G51</f>
        <v>200000</v>
      </c>
      <c r="I51" s="88"/>
      <c r="J51" s="92" t="s">
        <v>41</v>
      </c>
      <c r="K51" s="88">
        <v>5072</v>
      </c>
      <c r="L51" s="93">
        <f t="shared" ref="L51" si="45">H51</f>
        <v>200000</v>
      </c>
      <c r="M51" s="56"/>
      <c r="N51" s="94"/>
    </row>
    <row r="52" spans="1:14" s="33" customFormat="1" ht="37.5" customHeight="1" thickBot="1" x14ac:dyDescent="0.25">
      <c r="A52" s="260" t="s">
        <v>549</v>
      </c>
      <c r="B52" s="261"/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1"/>
      <c r="N52" s="262"/>
    </row>
    <row r="53" spans="1:14" s="33" customFormat="1" ht="24.75" customHeight="1" thickBot="1" x14ac:dyDescent="0.25">
      <c r="A53" s="87">
        <v>24</v>
      </c>
      <c r="B53" s="88" t="s">
        <v>105</v>
      </c>
      <c r="C53" s="89" t="s">
        <v>25</v>
      </c>
      <c r="D53" s="88" t="s">
        <v>9</v>
      </c>
      <c r="E53" s="90">
        <v>500000</v>
      </c>
      <c r="F53" s="89" t="s">
        <v>47</v>
      </c>
      <c r="G53" s="90">
        <v>0</v>
      </c>
      <c r="H53" s="91">
        <f t="shared" ref="H53" si="46">E53-G53</f>
        <v>500000</v>
      </c>
      <c r="I53" s="88"/>
      <c r="J53" s="92" t="s">
        <v>41</v>
      </c>
      <c r="K53" s="88">
        <v>5072</v>
      </c>
      <c r="L53" s="93">
        <f t="shared" ref="L53" si="47">H53</f>
        <v>500000</v>
      </c>
      <c r="M53" s="56"/>
      <c r="N53" s="94"/>
    </row>
    <row r="54" spans="1:14" s="33" customFormat="1" ht="36" customHeight="1" thickBot="1" x14ac:dyDescent="0.25">
      <c r="A54" s="260" t="s">
        <v>550</v>
      </c>
      <c r="B54" s="261"/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2"/>
    </row>
    <row r="55" spans="1:14" s="33" customFormat="1" ht="24.75" customHeight="1" thickBot="1" x14ac:dyDescent="0.25">
      <c r="A55" s="87">
        <v>25</v>
      </c>
      <c r="B55" s="88" t="s">
        <v>105</v>
      </c>
      <c r="C55" s="89" t="s">
        <v>48</v>
      </c>
      <c r="D55" s="88" t="s">
        <v>9</v>
      </c>
      <c r="E55" s="90">
        <v>300000</v>
      </c>
      <c r="F55" s="89" t="s">
        <v>47</v>
      </c>
      <c r="G55" s="90">
        <v>0</v>
      </c>
      <c r="H55" s="91">
        <f t="shared" ref="H55" si="48">E55-G55</f>
        <v>300000</v>
      </c>
      <c r="I55" s="88"/>
      <c r="J55" s="92" t="s">
        <v>41</v>
      </c>
      <c r="K55" s="88">
        <v>5072</v>
      </c>
      <c r="L55" s="93">
        <f t="shared" ref="L55" si="49">H55</f>
        <v>300000</v>
      </c>
      <c r="M55" s="56"/>
      <c r="N55" s="94"/>
    </row>
    <row r="56" spans="1:14" s="33" customFormat="1" ht="35.25" customHeight="1" thickBot="1" x14ac:dyDescent="0.25">
      <c r="A56" s="260" t="s">
        <v>551</v>
      </c>
      <c r="B56" s="261"/>
      <c r="C56" s="261"/>
      <c r="D56" s="261"/>
      <c r="E56" s="261"/>
      <c r="F56" s="261"/>
      <c r="G56" s="261"/>
      <c r="H56" s="261"/>
      <c r="I56" s="261"/>
      <c r="J56" s="261"/>
      <c r="K56" s="261"/>
      <c r="L56" s="261"/>
      <c r="M56" s="261"/>
      <c r="N56" s="262"/>
    </row>
    <row r="57" spans="1:14" s="33" customFormat="1" ht="24.75" customHeight="1" thickBot="1" x14ac:dyDescent="0.25">
      <c r="A57" s="87">
        <v>26</v>
      </c>
      <c r="B57" s="88" t="s">
        <v>105</v>
      </c>
      <c r="C57" s="89" t="s">
        <v>30</v>
      </c>
      <c r="D57" s="88" t="s">
        <v>9</v>
      </c>
      <c r="E57" s="90">
        <v>1000000</v>
      </c>
      <c r="F57" s="89" t="s">
        <v>47</v>
      </c>
      <c r="G57" s="90">
        <v>0</v>
      </c>
      <c r="H57" s="91">
        <f t="shared" ref="H57" si="50">E57-G57</f>
        <v>1000000</v>
      </c>
      <c r="I57" s="88"/>
      <c r="J57" s="92" t="s">
        <v>41</v>
      </c>
      <c r="K57" s="88">
        <v>5072</v>
      </c>
      <c r="L57" s="93">
        <f t="shared" ref="L57" si="51">H57</f>
        <v>1000000</v>
      </c>
      <c r="M57" s="56"/>
      <c r="N57" s="94"/>
    </row>
    <row r="58" spans="1:14" s="33" customFormat="1" ht="36" customHeight="1" thickBot="1" x14ac:dyDescent="0.25">
      <c r="A58" s="260" t="s">
        <v>552</v>
      </c>
      <c r="B58" s="261"/>
      <c r="C58" s="261"/>
      <c r="D58" s="261"/>
      <c r="E58" s="261"/>
      <c r="F58" s="261"/>
      <c r="G58" s="261"/>
      <c r="H58" s="261"/>
      <c r="I58" s="261"/>
      <c r="J58" s="261"/>
      <c r="K58" s="261"/>
      <c r="L58" s="261"/>
      <c r="M58" s="261"/>
      <c r="N58" s="262"/>
    </row>
    <row r="59" spans="1:14" s="33" customFormat="1" ht="24.75" customHeight="1" thickBot="1" x14ac:dyDescent="0.25">
      <c r="A59" s="87">
        <v>27</v>
      </c>
      <c r="B59" s="88" t="s">
        <v>105</v>
      </c>
      <c r="C59" s="89" t="s">
        <v>109</v>
      </c>
      <c r="D59" s="88" t="s">
        <v>9</v>
      </c>
      <c r="E59" s="90">
        <v>5000000</v>
      </c>
      <c r="F59" s="89" t="s">
        <v>47</v>
      </c>
      <c r="G59" s="90">
        <v>0</v>
      </c>
      <c r="H59" s="91">
        <f t="shared" ref="H59" si="52">E59-G59</f>
        <v>5000000</v>
      </c>
      <c r="I59" s="88"/>
      <c r="J59" s="92" t="s">
        <v>41</v>
      </c>
      <c r="K59" s="88">
        <v>5072</v>
      </c>
      <c r="L59" s="93">
        <f t="shared" ref="L59" si="53">H59</f>
        <v>5000000</v>
      </c>
      <c r="M59" s="56"/>
      <c r="N59" s="94"/>
    </row>
    <row r="60" spans="1:14" s="33" customFormat="1" ht="36.75" customHeight="1" thickBot="1" x14ac:dyDescent="0.25">
      <c r="A60" s="260" t="s">
        <v>553</v>
      </c>
      <c r="B60" s="261"/>
      <c r="C60" s="261"/>
      <c r="D60" s="261"/>
      <c r="E60" s="261"/>
      <c r="F60" s="261"/>
      <c r="G60" s="261"/>
      <c r="H60" s="261"/>
      <c r="I60" s="261"/>
      <c r="J60" s="261"/>
      <c r="K60" s="261"/>
      <c r="L60" s="261"/>
      <c r="M60" s="261"/>
      <c r="N60" s="262"/>
    </row>
    <row r="61" spans="1:14" s="33" customFormat="1" ht="24.75" customHeight="1" thickBot="1" x14ac:dyDescent="0.25">
      <c r="A61" s="87">
        <v>28</v>
      </c>
      <c r="B61" s="88" t="s">
        <v>105</v>
      </c>
      <c r="C61" s="89" t="s">
        <v>109</v>
      </c>
      <c r="D61" s="88" t="s">
        <v>9</v>
      </c>
      <c r="E61" s="90">
        <v>5000000</v>
      </c>
      <c r="F61" s="89" t="s">
        <v>47</v>
      </c>
      <c r="G61" s="90">
        <v>0</v>
      </c>
      <c r="H61" s="91">
        <f t="shared" ref="H61" si="54">E61-G61</f>
        <v>5000000</v>
      </c>
      <c r="I61" s="88"/>
      <c r="J61" s="92" t="s">
        <v>41</v>
      </c>
      <c r="K61" s="88">
        <v>5072</v>
      </c>
      <c r="L61" s="93">
        <f t="shared" ref="L61" si="55">H61</f>
        <v>5000000</v>
      </c>
      <c r="M61" s="56"/>
      <c r="N61" s="94"/>
    </row>
    <row r="62" spans="1:14" s="33" customFormat="1" ht="36.75" customHeight="1" thickBot="1" x14ac:dyDescent="0.25">
      <c r="A62" s="260" t="s">
        <v>554</v>
      </c>
      <c r="B62" s="261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2"/>
    </row>
    <row r="63" spans="1:14" s="33" customFormat="1" ht="24.75" customHeight="1" thickBot="1" x14ac:dyDescent="0.25">
      <c r="A63" s="87">
        <v>29</v>
      </c>
      <c r="B63" s="88" t="s">
        <v>105</v>
      </c>
      <c r="C63" s="89" t="s">
        <v>109</v>
      </c>
      <c r="D63" s="88" t="s">
        <v>9</v>
      </c>
      <c r="E63" s="90">
        <v>500000</v>
      </c>
      <c r="F63" s="89" t="s">
        <v>47</v>
      </c>
      <c r="G63" s="90">
        <v>0</v>
      </c>
      <c r="H63" s="91">
        <f t="shared" ref="H63" si="56">E63-G63</f>
        <v>500000</v>
      </c>
      <c r="I63" s="88"/>
      <c r="J63" s="92" t="s">
        <v>41</v>
      </c>
      <c r="K63" s="88">
        <v>5072</v>
      </c>
      <c r="L63" s="93">
        <f t="shared" ref="L63" si="57">H63</f>
        <v>500000</v>
      </c>
      <c r="M63" s="56"/>
      <c r="N63" s="94"/>
    </row>
    <row r="64" spans="1:14" s="33" customFormat="1" ht="36.75" customHeight="1" thickBot="1" x14ac:dyDescent="0.25">
      <c r="A64" s="260" t="s">
        <v>555</v>
      </c>
      <c r="B64" s="26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2"/>
    </row>
    <row r="65" spans="1:14" s="33" customFormat="1" ht="24.75" customHeight="1" thickBot="1" x14ac:dyDescent="0.25">
      <c r="A65" s="87">
        <v>30</v>
      </c>
      <c r="B65" s="88" t="s">
        <v>105</v>
      </c>
      <c r="C65" s="89" t="s">
        <v>109</v>
      </c>
      <c r="D65" s="88" t="s">
        <v>9</v>
      </c>
      <c r="E65" s="90">
        <v>500000</v>
      </c>
      <c r="F65" s="89" t="s">
        <v>47</v>
      </c>
      <c r="G65" s="90">
        <v>0</v>
      </c>
      <c r="H65" s="91">
        <f t="shared" ref="H65" si="58">E65-G65</f>
        <v>500000</v>
      </c>
      <c r="I65" s="88"/>
      <c r="J65" s="92" t="s">
        <v>41</v>
      </c>
      <c r="K65" s="88">
        <v>5072</v>
      </c>
      <c r="L65" s="93">
        <f t="shared" ref="L65" si="59">H65</f>
        <v>500000</v>
      </c>
      <c r="M65" s="56"/>
      <c r="N65" s="94"/>
    </row>
    <row r="66" spans="1:14" s="33" customFormat="1" ht="36.75" customHeight="1" thickBot="1" x14ac:dyDescent="0.25">
      <c r="A66" s="260" t="s">
        <v>556</v>
      </c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2"/>
    </row>
    <row r="67" spans="1:14" s="33" customFormat="1" ht="24.75" customHeight="1" thickBot="1" x14ac:dyDescent="0.25">
      <c r="A67" s="87">
        <v>31</v>
      </c>
      <c r="B67" s="88" t="s">
        <v>105</v>
      </c>
      <c r="C67" s="89" t="s">
        <v>109</v>
      </c>
      <c r="D67" s="88" t="s">
        <v>9</v>
      </c>
      <c r="E67" s="90">
        <v>5000000</v>
      </c>
      <c r="F67" s="89" t="s">
        <v>47</v>
      </c>
      <c r="G67" s="90">
        <v>0</v>
      </c>
      <c r="H67" s="91">
        <f t="shared" ref="H67" si="60">E67-G67</f>
        <v>5000000</v>
      </c>
      <c r="I67" s="88"/>
      <c r="J67" s="92" t="s">
        <v>41</v>
      </c>
      <c r="K67" s="88">
        <v>5072</v>
      </c>
      <c r="L67" s="93">
        <f t="shared" ref="L67" si="61">H67</f>
        <v>5000000</v>
      </c>
      <c r="M67" s="56"/>
      <c r="N67" s="94"/>
    </row>
    <row r="68" spans="1:14" s="33" customFormat="1" ht="36.75" customHeight="1" thickBot="1" x14ac:dyDescent="0.25">
      <c r="A68" s="260" t="s">
        <v>557</v>
      </c>
      <c r="B68" s="26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2"/>
    </row>
    <row r="69" spans="1:14" s="33" customFormat="1" ht="24.75" customHeight="1" thickBot="1" x14ac:dyDescent="0.25">
      <c r="A69" s="87">
        <v>32</v>
      </c>
      <c r="B69" s="88" t="s">
        <v>105</v>
      </c>
      <c r="C69" s="89" t="s">
        <v>19</v>
      </c>
      <c r="D69" s="88" t="s">
        <v>9</v>
      </c>
      <c r="E69" s="90">
        <v>500000</v>
      </c>
      <c r="F69" s="89" t="s">
        <v>47</v>
      </c>
      <c r="G69" s="90">
        <v>0</v>
      </c>
      <c r="H69" s="91">
        <f t="shared" ref="H69" si="62">E69-G69</f>
        <v>500000</v>
      </c>
      <c r="I69" s="88"/>
      <c r="J69" s="92" t="s">
        <v>41</v>
      </c>
      <c r="K69" s="88">
        <v>5072</v>
      </c>
      <c r="L69" s="93">
        <f t="shared" ref="L69" si="63">H69</f>
        <v>500000</v>
      </c>
      <c r="M69" s="56"/>
      <c r="N69" s="94"/>
    </row>
    <row r="70" spans="1:14" s="33" customFormat="1" ht="36.75" customHeight="1" thickBot="1" x14ac:dyDescent="0.25">
      <c r="A70" s="260" t="s">
        <v>558</v>
      </c>
      <c r="B70" s="261"/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2"/>
    </row>
    <row r="71" spans="1:14" s="33" customFormat="1" ht="24.75" customHeight="1" thickBot="1" x14ac:dyDescent="0.25">
      <c r="A71" s="87">
        <v>33</v>
      </c>
      <c r="B71" s="88" t="s">
        <v>105</v>
      </c>
      <c r="C71" s="89" t="s">
        <v>41</v>
      </c>
      <c r="D71" s="88" t="s">
        <v>9</v>
      </c>
      <c r="E71" s="90">
        <v>300000</v>
      </c>
      <c r="F71" s="89" t="s">
        <v>47</v>
      </c>
      <c r="G71" s="90">
        <v>0</v>
      </c>
      <c r="H71" s="91">
        <f t="shared" ref="H71" si="64">E71-G71</f>
        <v>300000</v>
      </c>
      <c r="I71" s="88"/>
      <c r="J71" s="92" t="s">
        <v>41</v>
      </c>
      <c r="K71" s="88">
        <v>5072</v>
      </c>
      <c r="L71" s="93">
        <f t="shared" ref="L71" si="65">H71</f>
        <v>300000</v>
      </c>
      <c r="M71" s="56"/>
      <c r="N71" s="94"/>
    </row>
    <row r="72" spans="1:14" s="33" customFormat="1" ht="36.75" customHeight="1" thickBot="1" x14ac:dyDescent="0.25">
      <c r="A72" s="260" t="s">
        <v>559</v>
      </c>
      <c r="B72" s="261"/>
      <c r="C72" s="261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2"/>
    </row>
    <row r="73" spans="1:14" s="33" customFormat="1" ht="24.75" customHeight="1" thickBot="1" x14ac:dyDescent="0.25">
      <c r="A73" s="87">
        <v>34</v>
      </c>
      <c r="B73" s="88" t="s">
        <v>105</v>
      </c>
      <c r="C73" s="89" t="s">
        <v>25</v>
      </c>
      <c r="D73" s="88" t="s">
        <v>9</v>
      </c>
      <c r="E73" s="90">
        <v>10000000</v>
      </c>
      <c r="F73" s="89" t="s">
        <v>47</v>
      </c>
      <c r="G73" s="90">
        <v>0</v>
      </c>
      <c r="H73" s="91">
        <f t="shared" ref="H73" si="66">E73-G73</f>
        <v>10000000</v>
      </c>
      <c r="I73" s="88"/>
      <c r="J73" s="92" t="s">
        <v>41</v>
      </c>
      <c r="K73" s="88">
        <v>5072</v>
      </c>
      <c r="L73" s="93">
        <f t="shared" ref="L73" si="67">H73</f>
        <v>10000000</v>
      </c>
      <c r="M73" s="56"/>
      <c r="N73" s="94"/>
    </row>
    <row r="74" spans="1:14" s="33" customFormat="1" ht="36.75" customHeight="1" thickBot="1" x14ac:dyDescent="0.25">
      <c r="A74" s="260" t="s">
        <v>560</v>
      </c>
      <c r="B74" s="261"/>
      <c r="C74" s="261"/>
      <c r="D74" s="261"/>
      <c r="E74" s="261"/>
      <c r="F74" s="261"/>
      <c r="G74" s="261"/>
      <c r="H74" s="261"/>
      <c r="I74" s="261"/>
      <c r="J74" s="261"/>
      <c r="K74" s="261"/>
      <c r="L74" s="261"/>
      <c r="M74" s="261"/>
      <c r="N74" s="262"/>
    </row>
    <row r="75" spans="1:14" s="33" customFormat="1" ht="24.75" customHeight="1" thickBot="1" x14ac:dyDescent="0.25">
      <c r="A75" s="87">
        <v>35</v>
      </c>
      <c r="B75" s="88" t="s">
        <v>105</v>
      </c>
      <c r="C75" s="89" t="s">
        <v>25</v>
      </c>
      <c r="D75" s="88" t="s">
        <v>9</v>
      </c>
      <c r="E75" s="90">
        <v>500000</v>
      </c>
      <c r="F75" s="89" t="s">
        <v>47</v>
      </c>
      <c r="G75" s="90">
        <v>0</v>
      </c>
      <c r="H75" s="91">
        <f t="shared" ref="H75" si="68">E75-G75</f>
        <v>500000</v>
      </c>
      <c r="I75" s="88"/>
      <c r="J75" s="92" t="s">
        <v>41</v>
      </c>
      <c r="K75" s="88">
        <v>5072</v>
      </c>
      <c r="L75" s="93">
        <f t="shared" ref="L75" si="69">H75</f>
        <v>500000</v>
      </c>
      <c r="M75" s="56"/>
      <c r="N75" s="94"/>
    </row>
    <row r="76" spans="1:14" s="33" customFormat="1" ht="34.5" customHeight="1" thickBot="1" x14ac:dyDescent="0.25">
      <c r="A76" s="260" t="s">
        <v>561</v>
      </c>
      <c r="B76" s="261"/>
      <c r="C76" s="261"/>
      <c r="D76" s="261"/>
      <c r="E76" s="261"/>
      <c r="F76" s="261"/>
      <c r="G76" s="261"/>
      <c r="H76" s="261"/>
      <c r="I76" s="261"/>
      <c r="J76" s="261"/>
      <c r="K76" s="261"/>
      <c r="L76" s="261"/>
      <c r="M76" s="261"/>
      <c r="N76" s="262"/>
    </row>
    <row r="77" spans="1:14" s="33" customFormat="1" ht="24.75" customHeight="1" thickBot="1" x14ac:dyDescent="0.25">
      <c r="A77" s="87">
        <v>36</v>
      </c>
      <c r="B77" s="88" t="s">
        <v>105</v>
      </c>
      <c r="C77" s="89" t="s">
        <v>16</v>
      </c>
      <c r="D77" s="88" t="s">
        <v>9</v>
      </c>
      <c r="E77" s="90">
        <v>1000000</v>
      </c>
      <c r="F77" s="89" t="s">
        <v>47</v>
      </c>
      <c r="G77" s="90">
        <v>0</v>
      </c>
      <c r="H77" s="91">
        <f t="shared" ref="H77" si="70">E77-G77</f>
        <v>1000000</v>
      </c>
      <c r="I77" s="88"/>
      <c r="J77" s="92" t="s">
        <v>41</v>
      </c>
      <c r="K77" s="88">
        <v>5072</v>
      </c>
      <c r="L77" s="93">
        <f t="shared" ref="L77" si="71">H77</f>
        <v>1000000</v>
      </c>
      <c r="M77" s="56"/>
      <c r="N77" s="94"/>
    </row>
    <row r="78" spans="1:14" s="33" customFormat="1" ht="30.75" customHeight="1" thickBot="1" x14ac:dyDescent="0.25">
      <c r="A78" s="260" t="s">
        <v>562</v>
      </c>
      <c r="B78" s="261"/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1"/>
      <c r="N78" s="262"/>
    </row>
    <row r="79" spans="1:14" s="33" customFormat="1" ht="24.75" customHeight="1" thickBot="1" x14ac:dyDescent="0.25">
      <c r="A79" s="87">
        <v>37</v>
      </c>
      <c r="B79" s="88" t="s">
        <v>105</v>
      </c>
      <c r="C79" s="89" t="s">
        <v>41</v>
      </c>
      <c r="D79" s="88" t="s">
        <v>9</v>
      </c>
      <c r="E79" s="90">
        <v>300000</v>
      </c>
      <c r="F79" s="89" t="s">
        <v>47</v>
      </c>
      <c r="G79" s="90">
        <v>0</v>
      </c>
      <c r="H79" s="91">
        <f t="shared" ref="H79" si="72">E79-G79</f>
        <v>300000</v>
      </c>
      <c r="I79" s="88"/>
      <c r="J79" s="92" t="s">
        <v>41</v>
      </c>
      <c r="K79" s="88">
        <v>5072</v>
      </c>
      <c r="L79" s="93">
        <f t="shared" ref="L79" si="73">H79</f>
        <v>300000</v>
      </c>
      <c r="M79" s="56"/>
      <c r="N79" s="94"/>
    </row>
    <row r="80" spans="1:14" s="33" customFormat="1" ht="36.75" customHeight="1" thickBot="1" x14ac:dyDescent="0.25">
      <c r="A80" s="260" t="s">
        <v>563</v>
      </c>
      <c r="B80" s="261"/>
      <c r="C80" s="261"/>
      <c r="D80" s="261"/>
      <c r="E80" s="261"/>
      <c r="F80" s="261"/>
      <c r="G80" s="261"/>
      <c r="H80" s="261"/>
      <c r="I80" s="261"/>
      <c r="J80" s="261"/>
      <c r="K80" s="261"/>
      <c r="L80" s="261"/>
      <c r="M80" s="261"/>
      <c r="N80" s="262"/>
    </row>
    <row r="81" spans="1:14" s="33" customFormat="1" ht="24.75" customHeight="1" thickBot="1" x14ac:dyDescent="0.25">
      <c r="A81" s="87">
        <v>38</v>
      </c>
      <c r="B81" s="88" t="s">
        <v>105</v>
      </c>
      <c r="C81" s="89" t="s">
        <v>41</v>
      </c>
      <c r="D81" s="88" t="s">
        <v>9</v>
      </c>
      <c r="E81" s="90">
        <v>300000</v>
      </c>
      <c r="F81" s="89" t="s">
        <v>47</v>
      </c>
      <c r="G81" s="90">
        <v>0</v>
      </c>
      <c r="H81" s="91">
        <f t="shared" ref="H81" si="74">E81-G81</f>
        <v>300000</v>
      </c>
      <c r="I81" s="88"/>
      <c r="J81" s="92" t="s">
        <v>41</v>
      </c>
      <c r="K81" s="88">
        <v>5072</v>
      </c>
      <c r="L81" s="93">
        <f t="shared" ref="L81" si="75">H81</f>
        <v>300000</v>
      </c>
      <c r="M81" s="56"/>
      <c r="N81" s="94"/>
    </row>
    <row r="82" spans="1:14" s="33" customFormat="1" ht="36.75" customHeight="1" thickBot="1" x14ac:dyDescent="0.25">
      <c r="A82" s="260" t="s">
        <v>564</v>
      </c>
      <c r="B82" s="261"/>
      <c r="C82" s="261"/>
      <c r="D82" s="261"/>
      <c r="E82" s="261"/>
      <c r="F82" s="261"/>
      <c r="G82" s="261"/>
      <c r="H82" s="261"/>
      <c r="I82" s="261"/>
      <c r="J82" s="261"/>
      <c r="K82" s="261"/>
      <c r="L82" s="261"/>
      <c r="M82" s="261"/>
      <c r="N82" s="262"/>
    </row>
    <row r="83" spans="1:14" s="33" customFormat="1" ht="24.75" customHeight="1" thickBot="1" x14ac:dyDescent="0.25">
      <c r="A83" s="87">
        <v>39</v>
      </c>
      <c r="B83" s="88" t="s">
        <v>105</v>
      </c>
      <c r="C83" s="89" t="s">
        <v>41</v>
      </c>
      <c r="D83" s="88" t="s">
        <v>9</v>
      </c>
      <c r="E83" s="90">
        <v>1250000</v>
      </c>
      <c r="F83" s="89" t="s">
        <v>47</v>
      </c>
      <c r="G83" s="90">
        <v>0</v>
      </c>
      <c r="H83" s="91">
        <f t="shared" ref="H83" si="76">E83-G83</f>
        <v>1250000</v>
      </c>
      <c r="I83" s="88"/>
      <c r="J83" s="92" t="s">
        <v>41</v>
      </c>
      <c r="K83" s="88">
        <v>5072</v>
      </c>
      <c r="L83" s="93">
        <f t="shared" ref="L83" si="77">H83</f>
        <v>1250000</v>
      </c>
      <c r="M83" s="56"/>
      <c r="N83" s="94"/>
    </row>
    <row r="84" spans="1:14" s="33" customFormat="1" ht="36.75" customHeight="1" thickBot="1" x14ac:dyDescent="0.25">
      <c r="A84" s="260" t="s">
        <v>565</v>
      </c>
      <c r="B84" s="261"/>
      <c r="C84" s="261"/>
      <c r="D84" s="261"/>
      <c r="E84" s="261"/>
      <c r="F84" s="261"/>
      <c r="G84" s="261"/>
      <c r="H84" s="261"/>
      <c r="I84" s="261"/>
      <c r="J84" s="261"/>
      <c r="K84" s="261"/>
      <c r="L84" s="261"/>
      <c r="M84" s="261"/>
      <c r="N84" s="262"/>
    </row>
    <row r="85" spans="1:14" s="33" customFormat="1" ht="24.75" customHeight="1" thickBot="1" x14ac:dyDescent="0.25">
      <c r="A85" s="87">
        <v>40</v>
      </c>
      <c r="B85" s="88" t="s">
        <v>105</v>
      </c>
      <c r="C85" s="89" t="s">
        <v>41</v>
      </c>
      <c r="D85" s="88" t="s">
        <v>9</v>
      </c>
      <c r="E85" s="90">
        <v>2500000</v>
      </c>
      <c r="F85" s="89" t="s">
        <v>47</v>
      </c>
      <c r="G85" s="90">
        <v>0</v>
      </c>
      <c r="H85" s="91">
        <f t="shared" ref="H85" si="78">E85-G85</f>
        <v>2500000</v>
      </c>
      <c r="I85" s="88"/>
      <c r="J85" s="92" t="s">
        <v>41</v>
      </c>
      <c r="K85" s="88">
        <v>5072</v>
      </c>
      <c r="L85" s="93">
        <f t="shared" ref="L85" si="79">H85</f>
        <v>2500000</v>
      </c>
      <c r="M85" s="56"/>
      <c r="N85" s="94"/>
    </row>
    <row r="86" spans="1:14" s="33" customFormat="1" ht="36.75" customHeight="1" thickBot="1" x14ac:dyDescent="0.25">
      <c r="A86" s="260" t="s">
        <v>566</v>
      </c>
      <c r="B86" s="261"/>
      <c r="C86" s="261"/>
      <c r="D86" s="261"/>
      <c r="E86" s="261"/>
      <c r="F86" s="261"/>
      <c r="G86" s="261"/>
      <c r="H86" s="261"/>
      <c r="I86" s="261"/>
      <c r="J86" s="261"/>
      <c r="K86" s="261"/>
      <c r="L86" s="261"/>
      <c r="M86" s="261"/>
      <c r="N86" s="262"/>
    </row>
    <row r="87" spans="1:14" s="33" customFormat="1" ht="24.75" customHeight="1" thickBot="1" x14ac:dyDescent="0.25">
      <c r="A87" s="87">
        <v>41</v>
      </c>
      <c r="B87" s="88" t="s">
        <v>105</v>
      </c>
      <c r="C87" s="89" t="s">
        <v>41</v>
      </c>
      <c r="D87" s="88" t="s">
        <v>9</v>
      </c>
      <c r="E87" s="90">
        <v>2500000</v>
      </c>
      <c r="F87" s="89" t="s">
        <v>47</v>
      </c>
      <c r="G87" s="90">
        <v>0</v>
      </c>
      <c r="H87" s="91">
        <f t="shared" ref="H87" si="80">E87-G87</f>
        <v>2500000</v>
      </c>
      <c r="I87" s="88"/>
      <c r="J87" s="92" t="s">
        <v>41</v>
      </c>
      <c r="K87" s="88">
        <v>5072</v>
      </c>
      <c r="L87" s="93">
        <f t="shared" ref="L87" si="81">H87</f>
        <v>2500000</v>
      </c>
      <c r="M87" s="56"/>
      <c r="N87" s="94"/>
    </row>
    <row r="88" spans="1:14" s="33" customFormat="1" ht="33.75" customHeight="1" thickBot="1" x14ac:dyDescent="0.25">
      <c r="A88" s="260" t="s">
        <v>567</v>
      </c>
      <c r="B88" s="261"/>
      <c r="C88" s="261"/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2"/>
    </row>
    <row r="89" spans="1:14" s="33" customFormat="1" ht="24.75" customHeight="1" thickBot="1" x14ac:dyDescent="0.25">
      <c r="A89" s="87">
        <v>42</v>
      </c>
      <c r="B89" s="88" t="s">
        <v>105</v>
      </c>
      <c r="C89" s="89" t="s">
        <v>25</v>
      </c>
      <c r="D89" s="88" t="s">
        <v>9</v>
      </c>
      <c r="E89" s="90">
        <v>3000000</v>
      </c>
      <c r="F89" s="89" t="s">
        <v>47</v>
      </c>
      <c r="G89" s="90">
        <v>0</v>
      </c>
      <c r="H89" s="91">
        <f t="shared" ref="H89" si="82">E89-G89</f>
        <v>3000000</v>
      </c>
      <c r="I89" s="88"/>
      <c r="J89" s="92" t="s">
        <v>41</v>
      </c>
      <c r="K89" s="88">
        <v>5072</v>
      </c>
      <c r="L89" s="93">
        <f t="shared" ref="L89" si="83">H89</f>
        <v>3000000</v>
      </c>
      <c r="M89" s="56"/>
      <c r="N89" s="94"/>
    </row>
    <row r="90" spans="1:14" s="33" customFormat="1" ht="35.25" customHeight="1" thickBot="1" x14ac:dyDescent="0.25">
      <c r="A90" s="260" t="s">
        <v>568</v>
      </c>
      <c r="B90" s="261"/>
      <c r="C90" s="261"/>
      <c r="D90" s="261"/>
      <c r="E90" s="261"/>
      <c r="F90" s="261"/>
      <c r="G90" s="261"/>
      <c r="H90" s="261"/>
      <c r="I90" s="261"/>
      <c r="J90" s="261"/>
      <c r="K90" s="261"/>
      <c r="L90" s="261"/>
      <c r="M90" s="261"/>
      <c r="N90" s="262"/>
    </row>
    <row r="91" spans="1:14" s="33" customFormat="1" ht="24.75" customHeight="1" thickBot="1" x14ac:dyDescent="0.25">
      <c r="A91" s="87">
        <v>43</v>
      </c>
      <c r="B91" s="88" t="s">
        <v>105</v>
      </c>
      <c r="C91" s="89" t="s">
        <v>39</v>
      </c>
      <c r="D91" s="88" t="s">
        <v>9</v>
      </c>
      <c r="E91" s="90">
        <v>3000000</v>
      </c>
      <c r="F91" s="89" t="s">
        <v>47</v>
      </c>
      <c r="G91" s="90">
        <v>0</v>
      </c>
      <c r="H91" s="91">
        <f t="shared" ref="H91" si="84">E91-G91</f>
        <v>3000000</v>
      </c>
      <c r="I91" s="88"/>
      <c r="J91" s="92" t="s">
        <v>41</v>
      </c>
      <c r="K91" s="88">
        <v>5072</v>
      </c>
      <c r="L91" s="93">
        <f t="shared" ref="L91" si="85">H91</f>
        <v>3000000</v>
      </c>
      <c r="M91" s="56"/>
      <c r="N91" s="94"/>
    </row>
    <row r="92" spans="1:14" s="33" customFormat="1" ht="35.25" customHeight="1" thickBot="1" x14ac:dyDescent="0.25">
      <c r="A92" s="260" t="s">
        <v>569</v>
      </c>
      <c r="B92" s="261"/>
      <c r="C92" s="261"/>
      <c r="D92" s="261"/>
      <c r="E92" s="261"/>
      <c r="F92" s="261"/>
      <c r="G92" s="261"/>
      <c r="H92" s="261"/>
      <c r="I92" s="261"/>
      <c r="J92" s="261"/>
      <c r="K92" s="261"/>
      <c r="L92" s="261"/>
      <c r="M92" s="261"/>
      <c r="N92" s="262"/>
    </row>
    <row r="93" spans="1:14" s="33" customFormat="1" ht="24.75" customHeight="1" thickBot="1" x14ac:dyDescent="0.25">
      <c r="A93" s="87">
        <v>44</v>
      </c>
      <c r="B93" s="88" t="s">
        <v>105</v>
      </c>
      <c r="C93" s="89" t="s">
        <v>20</v>
      </c>
      <c r="D93" s="88" t="s">
        <v>9</v>
      </c>
      <c r="E93" s="90">
        <v>500000</v>
      </c>
      <c r="F93" s="89" t="s">
        <v>47</v>
      </c>
      <c r="G93" s="90">
        <v>0</v>
      </c>
      <c r="H93" s="91">
        <f t="shared" ref="H93" si="86">E93-G93</f>
        <v>500000</v>
      </c>
      <c r="I93" s="88"/>
      <c r="J93" s="92" t="s">
        <v>41</v>
      </c>
      <c r="K93" s="88">
        <v>5072</v>
      </c>
      <c r="L93" s="93">
        <f t="shared" ref="L93" si="87">H93</f>
        <v>500000</v>
      </c>
      <c r="M93" s="56"/>
      <c r="N93" s="94"/>
    </row>
    <row r="94" spans="1:14" s="33" customFormat="1" ht="35.25" customHeight="1" thickBot="1" x14ac:dyDescent="0.25">
      <c r="A94" s="260" t="s">
        <v>570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2"/>
    </row>
    <row r="95" spans="1:14" s="33" customFormat="1" ht="24.75" customHeight="1" thickBot="1" x14ac:dyDescent="0.25">
      <c r="A95" s="87">
        <v>45</v>
      </c>
      <c r="B95" s="88" t="s">
        <v>105</v>
      </c>
      <c r="C95" s="89" t="s">
        <v>16</v>
      </c>
      <c r="D95" s="88" t="s">
        <v>9</v>
      </c>
      <c r="E95" s="90">
        <v>2000000</v>
      </c>
      <c r="F95" s="89" t="s">
        <v>47</v>
      </c>
      <c r="G95" s="90">
        <v>0</v>
      </c>
      <c r="H95" s="91">
        <f t="shared" ref="H95" si="88">E95-G95</f>
        <v>2000000</v>
      </c>
      <c r="I95" s="88"/>
      <c r="J95" s="92" t="s">
        <v>41</v>
      </c>
      <c r="K95" s="88">
        <v>5072</v>
      </c>
      <c r="L95" s="93">
        <f t="shared" ref="L95" si="89">H95</f>
        <v>2000000</v>
      </c>
      <c r="M95" s="56"/>
      <c r="N95" s="94"/>
    </row>
    <row r="96" spans="1:14" s="33" customFormat="1" ht="37.5" customHeight="1" thickBot="1" x14ac:dyDescent="0.25">
      <c r="A96" s="260" t="s">
        <v>571</v>
      </c>
      <c r="B96" s="261"/>
      <c r="C96" s="261"/>
      <c r="D96" s="261"/>
      <c r="E96" s="261"/>
      <c r="F96" s="261"/>
      <c r="G96" s="261"/>
      <c r="H96" s="261"/>
      <c r="I96" s="261"/>
      <c r="J96" s="261"/>
      <c r="K96" s="261"/>
      <c r="L96" s="261"/>
      <c r="M96" s="261"/>
      <c r="N96" s="262"/>
    </row>
    <row r="97" spans="1:14" s="33" customFormat="1" ht="24.75" customHeight="1" thickBot="1" x14ac:dyDescent="0.25">
      <c r="A97" s="87">
        <v>46</v>
      </c>
      <c r="B97" s="88" t="s">
        <v>105</v>
      </c>
      <c r="C97" s="89" t="s">
        <v>16</v>
      </c>
      <c r="D97" s="88" t="s">
        <v>9</v>
      </c>
      <c r="E97" s="90">
        <v>2000000</v>
      </c>
      <c r="F97" s="89" t="s">
        <v>47</v>
      </c>
      <c r="G97" s="90">
        <v>0</v>
      </c>
      <c r="H97" s="91">
        <f t="shared" ref="H97" si="90">E97-G97</f>
        <v>2000000</v>
      </c>
      <c r="I97" s="88"/>
      <c r="J97" s="92" t="s">
        <v>41</v>
      </c>
      <c r="K97" s="88">
        <v>5072</v>
      </c>
      <c r="L97" s="93">
        <f t="shared" ref="L97" si="91">H97</f>
        <v>2000000</v>
      </c>
      <c r="M97" s="56"/>
      <c r="N97" s="94"/>
    </row>
    <row r="98" spans="1:14" s="33" customFormat="1" ht="37.5" customHeight="1" thickBot="1" x14ac:dyDescent="0.25">
      <c r="A98" s="260" t="s">
        <v>572</v>
      </c>
      <c r="B98" s="261"/>
      <c r="C98" s="261"/>
      <c r="D98" s="261"/>
      <c r="E98" s="261"/>
      <c r="F98" s="261"/>
      <c r="G98" s="261"/>
      <c r="H98" s="261"/>
      <c r="I98" s="261"/>
      <c r="J98" s="261"/>
      <c r="K98" s="261"/>
      <c r="L98" s="261"/>
      <c r="M98" s="261"/>
      <c r="N98" s="262"/>
    </row>
    <row r="99" spans="1:14" s="33" customFormat="1" ht="24.75" customHeight="1" thickBot="1" x14ac:dyDescent="0.25">
      <c r="A99" s="87">
        <v>47</v>
      </c>
      <c r="B99" s="88" t="s">
        <v>105</v>
      </c>
      <c r="C99" s="89" t="s">
        <v>16</v>
      </c>
      <c r="D99" s="88" t="s">
        <v>9</v>
      </c>
      <c r="E99" s="90">
        <v>500000</v>
      </c>
      <c r="F99" s="89" t="s">
        <v>47</v>
      </c>
      <c r="G99" s="90">
        <v>0</v>
      </c>
      <c r="H99" s="91">
        <f t="shared" ref="H99" si="92">E99-G99</f>
        <v>500000</v>
      </c>
      <c r="I99" s="88"/>
      <c r="J99" s="92" t="s">
        <v>41</v>
      </c>
      <c r="K99" s="88">
        <v>5072</v>
      </c>
      <c r="L99" s="93">
        <f t="shared" ref="L99" si="93">H99</f>
        <v>500000</v>
      </c>
      <c r="M99" s="56"/>
      <c r="N99" s="94"/>
    </row>
    <row r="100" spans="1:14" s="33" customFormat="1" ht="37.5" customHeight="1" thickBot="1" x14ac:dyDescent="0.25">
      <c r="A100" s="260" t="s">
        <v>573</v>
      </c>
      <c r="B100" s="261"/>
      <c r="C100" s="261"/>
      <c r="D100" s="261"/>
      <c r="E100" s="261"/>
      <c r="F100" s="261"/>
      <c r="G100" s="261"/>
      <c r="H100" s="261"/>
      <c r="I100" s="261"/>
      <c r="J100" s="261"/>
      <c r="K100" s="261"/>
      <c r="L100" s="261"/>
      <c r="M100" s="261"/>
      <c r="N100" s="262"/>
    </row>
    <row r="101" spans="1:14" s="33" customFormat="1" ht="24.75" customHeight="1" thickBot="1" x14ac:dyDescent="0.25">
      <c r="A101" s="87">
        <v>48</v>
      </c>
      <c r="B101" s="88" t="s">
        <v>105</v>
      </c>
      <c r="C101" s="89" t="s">
        <v>16</v>
      </c>
      <c r="D101" s="88" t="s">
        <v>9</v>
      </c>
      <c r="E101" s="90">
        <v>500000</v>
      </c>
      <c r="F101" s="89" t="s">
        <v>47</v>
      </c>
      <c r="G101" s="90">
        <v>0</v>
      </c>
      <c r="H101" s="91">
        <f t="shared" ref="H101" si="94">E101-G101</f>
        <v>500000</v>
      </c>
      <c r="I101" s="88"/>
      <c r="J101" s="92" t="s">
        <v>41</v>
      </c>
      <c r="K101" s="88">
        <v>5072</v>
      </c>
      <c r="L101" s="93">
        <f t="shared" ref="L101" si="95">H101</f>
        <v>500000</v>
      </c>
      <c r="M101" s="56"/>
      <c r="N101" s="94"/>
    </row>
    <row r="102" spans="1:14" s="33" customFormat="1" ht="37.5" customHeight="1" thickBot="1" x14ac:dyDescent="0.25">
      <c r="A102" s="260" t="s">
        <v>574</v>
      </c>
      <c r="B102" s="261"/>
      <c r="C102" s="261"/>
      <c r="D102" s="261"/>
      <c r="E102" s="261"/>
      <c r="F102" s="261"/>
      <c r="G102" s="261"/>
      <c r="H102" s="261"/>
      <c r="I102" s="261"/>
      <c r="J102" s="261"/>
      <c r="K102" s="261"/>
      <c r="L102" s="261"/>
      <c r="M102" s="261"/>
      <c r="N102" s="262"/>
    </row>
    <row r="103" spans="1:14" s="33" customFormat="1" ht="24.75" customHeight="1" thickBot="1" x14ac:dyDescent="0.25">
      <c r="A103" s="87">
        <v>49</v>
      </c>
      <c r="B103" s="88" t="s">
        <v>105</v>
      </c>
      <c r="C103" s="89" t="s">
        <v>16</v>
      </c>
      <c r="D103" s="88" t="s">
        <v>9</v>
      </c>
      <c r="E103" s="90">
        <v>500000</v>
      </c>
      <c r="F103" s="89" t="s">
        <v>47</v>
      </c>
      <c r="G103" s="90">
        <v>0</v>
      </c>
      <c r="H103" s="91">
        <f t="shared" ref="H103" si="96">E103-G103</f>
        <v>500000</v>
      </c>
      <c r="I103" s="88"/>
      <c r="J103" s="92" t="s">
        <v>41</v>
      </c>
      <c r="K103" s="88">
        <v>5072</v>
      </c>
      <c r="L103" s="93">
        <f t="shared" ref="L103" si="97">H103</f>
        <v>500000</v>
      </c>
      <c r="M103" s="56"/>
      <c r="N103" s="94"/>
    </row>
    <row r="104" spans="1:14" s="33" customFormat="1" ht="28.5" customHeight="1" thickBot="1" x14ac:dyDescent="0.25">
      <c r="A104" s="260" t="s">
        <v>575</v>
      </c>
      <c r="B104" s="261"/>
      <c r="C104" s="261"/>
      <c r="D104" s="261"/>
      <c r="E104" s="261"/>
      <c r="F104" s="261"/>
      <c r="G104" s="261"/>
      <c r="H104" s="261"/>
      <c r="I104" s="261"/>
      <c r="J104" s="261"/>
      <c r="K104" s="261"/>
      <c r="L104" s="261"/>
      <c r="M104" s="261"/>
      <c r="N104" s="262"/>
    </row>
    <row r="105" spans="1:14" s="33" customFormat="1" ht="24.75" customHeight="1" thickBot="1" x14ac:dyDescent="0.25">
      <c r="A105" s="87">
        <v>50</v>
      </c>
      <c r="B105" s="88" t="s">
        <v>105</v>
      </c>
      <c r="C105" s="89" t="s">
        <v>41</v>
      </c>
      <c r="D105" s="88" t="s">
        <v>9</v>
      </c>
      <c r="E105" s="90">
        <v>5000000</v>
      </c>
      <c r="F105" s="89" t="s">
        <v>47</v>
      </c>
      <c r="G105" s="90">
        <v>0</v>
      </c>
      <c r="H105" s="91">
        <f t="shared" ref="H105" si="98">E105-G105</f>
        <v>5000000</v>
      </c>
      <c r="I105" s="88"/>
      <c r="J105" s="92" t="s">
        <v>41</v>
      </c>
      <c r="K105" s="88">
        <v>5072</v>
      </c>
      <c r="L105" s="93">
        <f t="shared" ref="L105" si="99">H105</f>
        <v>5000000</v>
      </c>
      <c r="M105" s="56"/>
      <c r="N105" s="94"/>
    </row>
    <row r="106" spans="1:14" s="33" customFormat="1" ht="36.75" customHeight="1" thickBot="1" x14ac:dyDescent="0.25">
      <c r="A106" s="260" t="s">
        <v>576</v>
      </c>
      <c r="B106" s="261"/>
      <c r="C106" s="261"/>
      <c r="D106" s="261"/>
      <c r="E106" s="261"/>
      <c r="F106" s="261"/>
      <c r="G106" s="261"/>
      <c r="H106" s="261"/>
      <c r="I106" s="261"/>
      <c r="J106" s="261"/>
      <c r="K106" s="261"/>
      <c r="L106" s="261"/>
      <c r="M106" s="261"/>
      <c r="N106" s="262"/>
    </row>
    <row r="107" spans="1:14" s="33" customFormat="1" ht="24.75" customHeight="1" thickBot="1" x14ac:dyDescent="0.25">
      <c r="A107" s="87">
        <v>51</v>
      </c>
      <c r="B107" s="88" t="s">
        <v>105</v>
      </c>
      <c r="C107" s="89" t="s">
        <v>41</v>
      </c>
      <c r="D107" s="88" t="s">
        <v>9</v>
      </c>
      <c r="E107" s="90">
        <v>500000</v>
      </c>
      <c r="F107" s="89" t="s">
        <v>47</v>
      </c>
      <c r="G107" s="90">
        <v>0</v>
      </c>
      <c r="H107" s="91">
        <f t="shared" ref="H107" si="100">E107-G107</f>
        <v>500000</v>
      </c>
      <c r="I107" s="88"/>
      <c r="J107" s="92" t="s">
        <v>41</v>
      </c>
      <c r="K107" s="88">
        <v>5072</v>
      </c>
      <c r="L107" s="93">
        <f t="shared" ref="L107" si="101">H107</f>
        <v>500000</v>
      </c>
      <c r="M107" s="56"/>
      <c r="N107" s="94"/>
    </row>
    <row r="108" spans="1:14" s="33" customFormat="1" ht="36.75" customHeight="1" thickBot="1" x14ac:dyDescent="0.25">
      <c r="A108" s="260" t="s">
        <v>577</v>
      </c>
      <c r="B108" s="261"/>
      <c r="C108" s="261"/>
      <c r="D108" s="261"/>
      <c r="E108" s="261"/>
      <c r="F108" s="261"/>
      <c r="G108" s="261"/>
      <c r="H108" s="261"/>
      <c r="I108" s="261"/>
      <c r="J108" s="261"/>
      <c r="K108" s="261"/>
      <c r="L108" s="261"/>
      <c r="M108" s="261"/>
      <c r="N108" s="262"/>
    </row>
    <row r="109" spans="1:14" s="33" customFormat="1" ht="24.75" customHeight="1" thickBot="1" x14ac:dyDescent="0.25">
      <c r="A109" s="87">
        <v>52</v>
      </c>
      <c r="B109" s="88" t="s">
        <v>105</v>
      </c>
      <c r="C109" s="89" t="s">
        <v>25</v>
      </c>
      <c r="D109" s="88" t="s">
        <v>9</v>
      </c>
      <c r="E109" s="90">
        <v>250000</v>
      </c>
      <c r="F109" s="89" t="s">
        <v>47</v>
      </c>
      <c r="G109" s="90">
        <v>0</v>
      </c>
      <c r="H109" s="91">
        <f t="shared" ref="H109" si="102">E109-G109</f>
        <v>250000</v>
      </c>
      <c r="I109" s="88"/>
      <c r="J109" s="92" t="s">
        <v>41</v>
      </c>
      <c r="K109" s="88">
        <v>5072</v>
      </c>
      <c r="L109" s="93">
        <f t="shared" ref="L109" si="103">H109</f>
        <v>250000</v>
      </c>
      <c r="M109" s="56"/>
      <c r="N109" s="94"/>
    </row>
    <row r="110" spans="1:14" s="33" customFormat="1" ht="35.25" customHeight="1" thickBot="1" x14ac:dyDescent="0.25">
      <c r="A110" s="260" t="s">
        <v>578</v>
      </c>
      <c r="B110" s="261"/>
      <c r="C110" s="261"/>
      <c r="D110" s="261"/>
      <c r="E110" s="261"/>
      <c r="F110" s="261"/>
      <c r="G110" s="261"/>
      <c r="H110" s="261"/>
      <c r="I110" s="261"/>
      <c r="J110" s="261"/>
      <c r="K110" s="261"/>
      <c r="L110" s="261"/>
      <c r="M110" s="261"/>
      <c r="N110" s="262"/>
    </row>
    <row r="111" spans="1:14" s="33" customFormat="1" ht="24.75" customHeight="1" thickBot="1" x14ac:dyDescent="0.25">
      <c r="A111" s="87">
        <v>53</v>
      </c>
      <c r="B111" s="88" t="s">
        <v>105</v>
      </c>
      <c r="C111" s="89" t="s">
        <v>25</v>
      </c>
      <c r="D111" s="88" t="s">
        <v>9</v>
      </c>
      <c r="E111" s="90">
        <v>100000</v>
      </c>
      <c r="F111" s="89" t="s">
        <v>47</v>
      </c>
      <c r="G111" s="90">
        <v>0</v>
      </c>
      <c r="H111" s="91">
        <f t="shared" ref="H111" si="104">E111-G111</f>
        <v>100000</v>
      </c>
      <c r="I111" s="88"/>
      <c r="J111" s="92" t="s">
        <v>41</v>
      </c>
      <c r="K111" s="88">
        <v>5072</v>
      </c>
      <c r="L111" s="93">
        <f t="shared" ref="L111" si="105">H111</f>
        <v>100000</v>
      </c>
      <c r="M111" s="56"/>
      <c r="N111" s="94"/>
    </row>
    <row r="112" spans="1:14" s="33" customFormat="1" ht="34.5" customHeight="1" thickBot="1" x14ac:dyDescent="0.25">
      <c r="A112" s="260" t="s">
        <v>579</v>
      </c>
      <c r="B112" s="261"/>
      <c r="C112" s="261"/>
      <c r="D112" s="261"/>
      <c r="E112" s="261"/>
      <c r="F112" s="261"/>
      <c r="G112" s="261"/>
      <c r="H112" s="261"/>
      <c r="I112" s="261"/>
      <c r="J112" s="261"/>
      <c r="K112" s="261"/>
      <c r="L112" s="261"/>
      <c r="M112" s="261"/>
      <c r="N112" s="262"/>
    </row>
    <row r="113" spans="1:14" s="33" customFormat="1" ht="24.75" customHeight="1" thickBot="1" x14ac:dyDescent="0.25">
      <c r="A113" s="87">
        <v>54</v>
      </c>
      <c r="B113" s="88" t="s">
        <v>105</v>
      </c>
      <c r="C113" s="89" t="s">
        <v>25</v>
      </c>
      <c r="D113" s="88">
        <v>3421</v>
      </c>
      <c r="E113" s="90">
        <v>40000000</v>
      </c>
      <c r="F113" s="89" t="s">
        <v>47</v>
      </c>
      <c r="G113" s="90">
        <v>20000000</v>
      </c>
      <c r="H113" s="91">
        <f t="shared" ref="H113" si="106">E113-G113</f>
        <v>20000000</v>
      </c>
      <c r="I113" s="88"/>
      <c r="J113" s="92" t="s">
        <v>41</v>
      </c>
      <c r="K113" s="88">
        <v>5072</v>
      </c>
      <c r="L113" s="93">
        <f t="shared" ref="L113" si="107">H113</f>
        <v>20000000</v>
      </c>
      <c r="M113" s="56"/>
      <c r="N113" s="94"/>
    </row>
    <row r="114" spans="1:14" s="29" customFormat="1" ht="36.75" customHeight="1" thickBot="1" x14ac:dyDescent="0.3">
      <c r="A114" s="260" t="s">
        <v>580</v>
      </c>
      <c r="B114" s="261"/>
      <c r="C114" s="261"/>
      <c r="D114" s="261"/>
      <c r="E114" s="261"/>
      <c r="F114" s="261"/>
      <c r="G114" s="261"/>
      <c r="H114" s="261"/>
      <c r="I114" s="261"/>
      <c r="J114" s="261"/>
      <c r="K114" s="261"/>
      <c r="L114" s="261"/>
      <c r="M114" s="261"/>
      <c r="N114" s="262"/>
    </row>
    <row r="115" spans="1:14" s="29" customFormat="1" ht="24.75" thickBot="1" x14ac:dyDescent="0.3">
      <c r="A115" s="15">
        <v>55</v>
      </c>
      <c r="B115" s="22" t="s">
        <v>78</v>
      </c>
      <c r="C115" s="30" t="s">
        <v>29</v>
      </c>
      <c r="D115" s="22" t="s">
        <v>9</v>
      </c>
      <c r="E115" s="34">
        <v>400000</v>
      </c>
      <c r="F115" s="30" t="s">
        <v>47</v>
      </c>
      <c r="G115" s="34">
        <v>0</v>
      </c>
      <c r="H115" s="35">
        <f t="shared" ref="H115" si="108">E115-G115</f>
        <v>400000</v>
      </c>
      <c r="I115" s="22"/>
      <c r="J115" s="23" t="s">
        <v>20</v>
      </c>
      <c r="K115" s="22">
        <v>6332</v>
      </c>
      <c r="L115" s="32">
        <f t="shared" ref="L115" si="109">H115</f>
        <v>400000</v>
      </c>
      <c r="M115" s="56"/>
      <c r="N115" s="55"/>
    </row>
    <row r="116" spans="1:14" s="33" customFormat="1" ht="24.75" customHeight="1" thickBot="1" x14ac:dyDescent="0.25">
      <c r="A116" s="256" t="s">
        <v>110</v>
      </c>
      <c r="B116" s="257"/>
      <c r="C116" s="257"/>
      <c r="D116" s="257"/>
      <c r="E116" s="257"/>
      <c r="F116" s="257"/>
      <c r="G116" s="257"/>
      <c r="H116" s="257"/>
      <c r="I116" s="257"/>
      <c r="J116" s="257"/>
      <c r="K116" s="257"/>
      <c r="L116" s="257"/>
      <c r="M116" s="257"/>
      <c r="N116" s="258"/>
    </row>
    <row r="117" spans="1:14" s="33" customFormat="1" ht="24.75" customHeight="1" thickBot="1" x14ac:dyDescent="0.25">
      <c r="A117" s="15">
        <v>56</v>
      </c>
      <c r="B117" s="22" t="s">
        <v>112</v>
      </c>
      <c r="C117" s="30" t="s">
        <v>29</v>
      </c>
      <c r="D117" s="22">
        <v>6597</v>
      </c>
      <c r="E117" s="34">
        <v>1000000</v>
      </c>
      <c r="F117" s="30" t="s">
        <v>47</v>
      </c>
      <c r="G117" s="34">
        <v>250000</v>
      </c>
      <c r="H117" s="35">
        <f t="shared" ref="H117" si="110">E117-G117</f>
        <v>750000</v>
      </c>
      <c r="I117" s="22"/>
      <c r="J117" s="66" t="s">
        <v>168</v>
      </c>
      <c r="K117" s="22" t="s">
        <v>169</v>
      </c>
      <c r="L117" s="32">
        <f t="shared" ref="L117" si="111">H117</f>
        <v>750000</v>
      </c>
      <c r="M117" s="56"/>
      <c r="N117" s="55"/>
    </row>
    <row r="118" spans="1:14" s="33" customFormat="1" ht="24.75" customHeight="1" thickBot="1" x14ac:dyDescent="0.25">
      <c r="A118" s="256" t="s">
        <v>199</v>
      </c>
      <c r="B118" s="257"/>
      <c r="C118" s="257"/>
      <c r="D118" s="257"/>
      <c r="E118" s="257"/>
      <c r="F118" s="257"/>
      <c r="G118" s="257"/>
      <c r="H118" s="257"/>
      <c r="I118" s="257"/>
      <c r="J118" s="257"/>
      <c r="K118" s="257"/>
      <c r="L118" s="257"/>
      <c r="M118" s="257"/>
      <c r="N118" s="258"/>
    </row>
    <row r="119" spans="1:14" s="33" customFormat="1" ht="24.75" customHeight="1" thickBot="1" x14ac:dyDescent="0.25">
      <c r="A119" s="87">
        <v>57</v>
      </c>
      <c r="B119" s="88" t="s">
        <v>78</v>
      </c>
      <c r="C119" s="89" t="s">
        <v>20</v>
      </c>
      <c r="D119" s="88" t="s">
        <v>9</v>
      </c>
      <c r="E119" s="90">
        <v>270000</v>
      </c>
      <c r="F119" s="89" t="s">
        <v>47</v>
      </c>
      <c r="G119" s="90">
        <v>0</v>
      </c>
      <c r="H119" s="91">
        <f t="shared" ref="H119" si="112">E119-G119</f>
        <v>270000</v>
      </c>
      <c r="I119" s="88"/>
      <c r="J119" s="92" t="s">
        <v>41</v>
      </c>
      <c r="K119" s="88">
        <v>5072</v>
      </c>
      <c r="L119" s="93">
        <f t="shared" ref="L119" si="113">H119</f>
        <v>270000</v>
      </c>
      <c r="M119" s="56"/>
      <c r="N119" s="94"/>
    </row>
    <row r="120" spans="1:14" s="33" customFormat="1" ht="24.75" customHeight="1" thickBot="1" x14ac:dyDescent="0.25">
      <c r="A120" s="260" t="s">
        <v>581</v>
      </c>
      <c r="B120" s="261"/>
      <c r="C120" s="261"/>
      <c r="D120" s="261"/>
      <c r="E120" s="261"/>
      <c r="F120" s="261"/>
      <c r="G120" s="261"/>
      <c r="H120" s="261"/>
      <c r="I120" s="261"/>
      <c r="J120" s="261"/>
      <c r="K120" s="261"/>
      <c r="L120" s="261"/>
      <c r="M120" s="261"/>
      <c r="N120" s="262"/>
    </row>
    <row r="121" spans="1:14" s="33" customFormat="1" ht="36.75" thickBot="1" x14ac:dyDescent="0.25">
      <c r="A121" s="15">
        <v>58</v>
      </c>
      <c r="B121" s="22" t="s">
        <v>84</v>
      </c>
      <c r="C121" s="30" t="s">
        <v>21</v>
      </c>
      <c r="D121" s="22">
        <v>5000</v>
      </c>
      <c r="E121" s="34">
        <v>1600000</v>
      </c>
      <c r="F121" s="30" t="s">
        <v>47</v>
      </c>
      <c r="G121" s="34">
        <v>50000</v>
      </c>
      <c r="H121" s="35">
        <f t="shared" ref="H121" si="114">E121-G121</f>
        <v>1550000</v>
      </c>
      <c r="I121" s="22"/>
      <c r="J121" s="23" t="s">
        <v>79</v>
      </c>
      <c r="K121" s="22">
        <v>956</v>
      </c>
      <c r="L121" s="32">
        <f t="shared" ref="L121" si="115">H121</f>
        <v>1550000</v>
      </c>
      <c r="M121" s="56"/>
      <c r="N121" s="55"/>
    </row>
    <row r="122" spans="1:14" s="33" customFormat="1" ht="24.75" customHeight="1" thickBot="1" x14ac:dyDescent="0.25">
      <c r="A122" s="256" t="s">
        <v>113</v>
      </c>
      <c r="B122" s="257"/>
      <c r="C122" s="257"/>
      <c r="D122" s="257"/>
      <c r="E122" s="257"/>
      <c r="F122" s="257"/>
      <c r="G122" s="257"/>
      <c r="H122" s="257"/>
      <c r="I122" s="257"/>
      <c r="J122" s="257"/>
      <c r="K122" s="257"/>
      <c r="L122" s="257"/>
      <c r="M122" s="257"/>
      <c r="N122" s="258"/>
    </row>
    <row r="123" spans="1:14" s="33" customFormat="1" ht="36.75" thickBot="1" x14ac:dyDescent="0.25">
      <c r="A123" s="15">
        <v>59</v>
      </c>
      <c r="B123" s="22" t="s">
        <v>84</v>
      </c>
      <c r="C123" s="30" t="s">
        <v>115</v>
      </c>
      <c r="D123" s="22">
        <v>6015</v>
      </c>
      <c r="E123" s="34">
        <v>50000</v>
      </c>
      <c r="F123" s="30" t="s">
        <v>47</v>
      </c>
      <c r="G123" s="34">
        <v>30000</v>
      </c>
      <c r="H123" s="35">
        <f t="shared" ref="H123" si="116">E123-G123</f>
        <v>20000</v>
      </c>
      <c r="I123" s="22"/>
      <c r="J123" s="23" t="s">
        <v>79</v>
      </c>
      <c r="K123" s="22">
        <v>956</v>
      </c>
      <c r="L123" s="32">
        <f t="shared" ref="L123" si="117">H123</f>
        <v>20000</v>
      </c>
      <c r="M123" s="56"/>
      <c r="N123" s="55"/>
    </row>
    <row r="124" spans="1:14" s="33" customFormat="1" ht="24.75" customHeight="1" thickBot="1" x14ac:dyDescent="0.25">
      <c r="A124" s="256" t="s">
        <v>114</v>
      </c>
      <c r="B124" s="257"/>
      <c r="C124" s="257"/>
      <c r="D124" s="257"/>
      <c r="E124" s="257"/>
      <c r="F124" s="257"/>
      <c r="G124" s="257"/>
      <c r="H124" s="257"/>
      <c r="I124" s="257"/>
      <c r="J124" s="257"/>
      <c r="K124" s="257"/>
      <c r="L124" s="257"/>
      <c r="M124" s="257"/>
      <c r="N124" s="258"/>
    </row>
    <row r="125" spans="1:14" s="33" customFormat="1" ht="36.75" thickBot="1" x14ac:dyDescent="0.25">
      <c r="A125" s="15">
        <v>60</v>
      </c>
      <c r="B125" s="22" t="s">
        <v>84</v>
      </c>
      <c r="C125" s="30" t="s">
        <v>115</v>
      </c>
      <c r="D125" s="22">
        <v>6021</v>
      </c>
      <c r="E125" s="34">
        <v>1280000</v>
      </c>
      <c r="F125" s="30" t="s">
        <v>47</v>
      </c>
      <c r="G125" s="34">
        <v>500000</v>
      </c>
      <c r="H125" s="35">
        <f t="shared" ref="H125" si="118">E125-G125</f>
        <v>780000</v>
      </c>
      <c r="I125" s="22"/>
      <c r="J125" s="23" t="s">
        <v>79</v>
      </c>
      <c r="K125" s="22">
        <v>956</v>
      </c>
      <c r="L125" s="32">
        <f t="shared" ref="L125" si="119">H125</f>
        <v>780000</v>
      </c>
      <c r="M125" s="56"/>
      <c r="N125" s="55"/>
    </row>
    <row r="126" spans="1:14" s="33" customFormat="1" ht="24.75" customHeight="1" thickBot="1" x14ac:dyDescent="0.25">
      <c r="A126" s="256" t="s">
        <v>116</v>
      </c>
      <c r="B126" s="257"/>
      <c r="C126" s="257"/>
      <c r="D126" s="257"/>
      <c r="E126" s="257"/>
      <c r="F126" s="257"/>
      <c r="G126" s="257"/>
      <c r="H126" s="257"/>
      <c r="I126" s="257"/>
      <c r="J126" s="257"/>
      <c r="K126" s="257"/>
      <c r="L126" s="257"/>
      <c r="M126" s="257"/>
      <c r="N126" s="258"/>
    </row>
    <row r="127" spans="1:14" s="33" customFormat="1" ht="36.75" thickBot="1" x14ac:dyDescent="0.25">
      <c r="A127" s="15">
        <v>61</v>
      </c>
      <c r="B127" s="22" t="s">
        <v>84</v>
      </c>
      <c r="C127" s="30" t="s">
        <v>30</v>
      </c>
      <c r="D127" s="22" t="s">
        <v>9</v>
      </c>
      <c r="E127" s="34">
        <v>400000</v>
      </c>
      <c r="F127" s="30" t="s">
        <v>47</v>
      </c>
      <c r="G127" s="34">
        <v>0</v>
      </c>
      <c r="H127" s="35">
        <f t="shared" ref="H127" si="120">E127-G127</f>
        <v>400000</v>
      </c>
      <c r="I127" s="22"/>
      <c r="J127" s="23" t="s">
        <v>79</v>
      </c>
      <c r="K127" s="22">
        <v>956</v>
      </c>
      <c r="L127" s="32">
        <f t="shared" ref="L127" si="121">H127</f>
        <v>400000</v>
      </c>
      <c r="M127" s="56"/>
      <c r="N127" s="55"/>
    </row>
    <row r="128" spans="1:14" s="33" customFormat="1" ht="36.75" customHeight="1" thickBot="1" x14ac:dyDescent="0.25">
      <c r="A128" s="256" t="s">
        <v>117</v>
      </c>
      <c r="B128" s="257"/>
      <c r="C128" s="257"/>
      <c r="D128" s="257"/>
      <c r="E128" s="257"/>
      <c r="F128" s="257"/>
      <c r="G128" s="257"/>
      <c r="H128" s="257"/>
      <c r="I128" s="257"/>
      <c r="J128" s="257"/>
      <c r="K128" s="257"/>
      <c r="L128" s="257"/>
      <c r="M128" s="257"/>
      <c r="N128" s="258"/>
    </row>
    <row r="129" spans="1:14" s="33" customFormat="1" ht="36.75" thickBot="1" x14ac:dyDescent="0.25">
      <c r="A129" s="15">
        <v>62</v>
      </c>
      <c r="B129" s="22" t="s">
        <v>84</v>
      </c>
      <c r="C129" s="30" t="s">
        <v>30</v>
      </c>
      <c r="D129" s="22" t="s">
        <v>9</v>
      </c>
      <c r="E129" s="34">
        <v>200000</v>
      </c>
      <c r="F129" s="30" t="s">
        <v>47</v>
      </c>
      <c r="G129" s="34">
        <v>0</v>
      </c>
      <c r="H129" s="35">
        <f t="shared" ref="H129" si="122">E129-G129</f>
        <v>200000</v>
      </c>
      <c r="I129" s="22"/>
      <c r="J129" s="23" t="s">
        <v>79</v>
      </c>
      <c r="K129" s="22">
        <v>956</v>
      </c>
      <c r="L129" s="32">
        <f t="shared" ref="L129" si="123">H129</f>
        <v>200000</v>
      </c>
      <c r="M129" s="56"/>
      <c r="N129" s="55"/>
    </row>
    <row r="130" spans="1:14" s="33" customFormat="1" ht="24.75" customHeight="1" thickBot="1" x14ac:dyDescent="0.25">
      <c r="A130" s="256" t="s">
        <v>118</v>
      </c>
      <c r="B130" s="257"/>
      <c r="C130" s="257"/>
      <c r="D130" s="257"/>
      <c r="E130" s="257"/>
      <c r="F130" s="257"/>
      <c r="G130" s="257"/>
      <c r="H130" s="257"/>
      <c r="I130" s="257"/>
      <c r="J130" s="257"/>
      <c r="K130" s="257"/>
      <c r="L130" s="257"/>
      <c r="M130" s="257"/>
      <c r="N130" s="258"/>
    </row>
    <row r="131" spans="1:14" s="33" customFormat="1" ht="36.75" thickBot="1" x14ac:dyDescent="0.25">
      <c r="A131" s="15">
        <v>63</v>
      </c>
      <c r="B131" s="22" t="s">
        <v>84</v>
      </c>
      <c r="C131" s="30" t="s">
        <v>30</v>
      </c>
      <c r="D131" s="22" t="s">
        <v>9</v>
      </c>
      <c r="E131" s="34">
        <v>400000</v>
      </c>
      <c r="F131" s="30" t="s">
        <v>47</v>
      </c>
      <c r="G131" s="34">
        <v>0</v>
      </c>
      <c r="H131" s="35">
        <f t="shared" ref="H131" si="124">E131-G131</f>
        <v>400000</v>
      </c>
      <c r="I131" s="22"/>
      <c r="J131" s="23" t="s">
        <v>79</v>
      </c>
      <c r="K131" s="22">
        <v>956</v>
      </c>
      <c r="L131" s="32">
        <f t="shared" ref="L131" si="125">H131</f>
        <v>400000</v>
      </c>
      <c r="M131" s="56"/>
      <c r="N131" s="55"/>
    </row>
    <row r="132" spans="1:14" s="33" customFormat="1" ht="24.75" customHeight="1" thickBot="1" x14ac:dyDescent="0.25">
      <c r="A132" s="256" t="s">
        <v>119</v>
      </c>
      <c r="B132" s="257"/>
      <c r="C132" s="257"/>
      <c r="D132" s="257"/>
      <c r="E132" s="257"/>
      <c r="F132" s="257"/>
      <c r="G132" s="257"/>
      <c r="H132" s="257"/>
      <c r="I132" s="257"/>
      <c r="J132" s="257"/>
      <c r="K132" s="257"/>
      <c r="L132" s="257"/>
      <c r="M132" s="257"/>
      <c r="N132" s="258"/>
    </row>
    <row r="133" spans="1:14" s="33" customFormat="1" ht="36.75" thickBot="1" x14ac:dyDescent="0.25">
      <c r="A133" s="15">
        <v>64</v>
      </c>
      <c r="B133" s="22" t="s">
        <v>84</v>
      </c>
      <c r="C133" s="30" t="s">
        <v>30</v>
      </c>
      <c r="D133" s="22" t="s">
        <v>9</v>
      </c>
      <c r="E133" s="34">
        <v>1500000</v>
      </c>
      <c r="F133" s="30" t="s">
        <v>47</v>
      </c>
      <c r="G133" s="34">
        <v>0</v>
      </c>
      <c r="H133" s="35">
        <f t="shared" ref="H133" si="126">E133-G133</f>
        <v>1500000</v>
      </c>
      <c r="I133" s="22"/>
      <c r="J133" s="23" t="s">
        <v>79</v>
      </c>
      <c r="K133" s="22">
        <v>956</v>
      </c>
      <c r="L133" s="32">
        <f t="shared" ref="L133" si="127">H133</f>
        <v>1500000</v>
      </c>
      <c r="M133" s="56"/>
      <c r="N133" s="55"/>
    </row>
    <row r="134" spans="1:14" s="33" customFormat="1" ht="24.75" customHeight="1" thickBot="1" x14ac:dyDescent="0.25">
      <c r="A134" s="256" t="s">
        <v>120</v>
      </c>
      <c r="B134" s="257"/>
      <c r="C134" s="257"/>
      <c r="D134" s="257"/>
      <c r="E134" s="257"/>
      <c r="F134" s="257"/>
      <c r="G134" s="257"/>
      <c r="H134" s="257"/>
      <c r="I134" s="257"/>
      <c r="J134" s="257"/>
      <c r="K134" s="257"/>
      <c r="L134" s="257"/>
      <c r="M134" s="257"/>
      <c r="N134" s="258"/>
    </row>
    <row r="135" spans="1:14" s="33" customFormat="1" ht="36.75" thickBot="1" x14ac:dyDescent="0.25">
      <c r="A135" s="15">
        <v>65</v>
      </c>
      <c r="B135" s="22" t="s">
        <v>121</v>
      </c>
      <c r="C135" s="30" t="s">
        <v>23</v>
      </c>
      <c r="D135" s="22" t="s">
        <v>9</v>
      </c>
      <c r="E135" s="34">
        <v>500000</v>
      </c>
      <c r="F135" s="30" t="s">
        <v>47</v>
      </c>
      <c r="G135" s="34">
        <v>0</v>
      </c>
      <c r="H135" s="35">
        <f t="shared" ref="H135" si="128">E135-G135</f>
        <v>500000</v>
      </c>
      <c r="I135" s="22"/>
      <c r="J135" s="23" t="s">
        <v>79</v>
      </c>
      <c r="K135" s="22">
        <v>956</v>
      </c>
      <c r="L135" s="32">
        <f t="shared" ref="L135" si="129">H135</f>
        <v>500000</v>
      </c>
      <c r="M135" s="56"/>
      <c r="N135" s="55"/>
    </row>
    <row r="136" spans="1:14" s="33" customFormat="1" ht="24.75" customHeight="1" thickBot="1" x14ac:dyDescent="0.25">
      <c r="A136" s="256" t="s">
        <v>122</v>
      </c>
      <c r="B136" s="257"/>
      <c r="C136" s="257"/>
      <c r="D136" s="257"/>
      <c r="E136" s="257"/>
      <c r="F136" s="257"/>
      <c r="G136" s="257"/>
      <c r="H136" s="257"/>
      <c r="I136" s="257"/>
      <c r="J136" s="257"/>
      <c r="K136" s="257"/>
      <c r="L136" s="257"/>
      <c r="M136" s="257"/>
      <c r="N136" s="258"/>
    </row>
    <row r="137" spans="1:14" s="33" customFormat="1" ht="36.75" thickBot="1" x14ac:dyDescent="0.25">
      <c r="A137" s="15">
        <v>66</v>
      </c>
      <c r="B137" s="22" t="s">
        <v>121</v>
      </c>
      <c r="C137" s="30" t="s">
        <v>123</v>
      </c>
      <c r="D137" s="22" t="s">
        <v>9</v>
      </c>
      <c r="E137" s="34">
        <v>820000</v>
      </c>
      <c r="F137" s="30" t="s">
        <v>47</v>
      </c>
      <c r="G137" s="34">
        <v>0</v>
      </c>
      <c r="H137" s="35">
        <f t="shared" ref="H137" si="130">E137-G137</f>
        <v>820000</v>
      </c>
      <c r="I137" s="22"/>
      <c r="J137" s="23" t="s">
        <v>123</v>
      </c>
      <c r="K137" s="22">
        <v>6231</v>
      </c>
      <c r="L137" s="32">
        <f t="shared" ref="L137" si="131">H137</f>
        <v>820000</v>
      </c>
      <c r="M137" s="56"/>
      <c r="N137" s="55"/>
    </row>
    <row r="138" spans="1:14" s="33" customFormat="1" ht="24.75" customHeight="1" thickBot="1" x14ac:dyDescent="0.25">
      <c r="A138" s="256" t="s">
        <v>124</v>
      </c>
      <c r="B138" s="257"/>
      <c r="C138" s="257"/>
      <c r="D138" s="257"/>
      <c r="E138" s="257"/>
      <c r="F138" s="257"/>
      <c r="G138" s="257"/>
      <c r="H138" s="257"/>
      <c r="I138" s="257"/>
      <c r="J138" s="257"/>
      <c r="K138" s="257"/>
      <c r="L138" s="257"/>
      <c r="M138" s="257"/>
      <c r="N138" s="258"/>
    </row>
    <row r="139" spans="1:14" s="33" customFormat="1" ht="36.75" thickBot="1" x14ac:dyDescent="0.25">
      <c r="A139" s="15">
        <v>67</v>
      </c>
      <c r="B139" s="22" t="s">
        <v>121</v>
      </c>
      <c r="C139" s="30" t="s">
        <v>31</v>
      </c>
      <c r="D139" s="22" t="s">
        <v>9</v>
      </c>
      <c r="E139" s="34">
        <v>290880</v>
      </c>
      <c r="F139" s="30" t="s">
        <v>47</v>
      </c>
      <c r="G139" s="34">
        <v>0</v>
      </c>
      <c r="H139" s="35">
        <f t="shared" ref="H139" si="132">E139-G139</f>
        <v>290880</v>
      </c>
      <c r="I139" s="22"/>
      <c r="J139" s="23" t="s">
        <v>79</v>
      </c>
      <c r="K139" s="22">
        <v>956</v>
      </c>
      <c r="L139" s="32">
        <f t="shared" ref="L139" si="133">H139</f>
        <v>290880</v>
      </c>
      <c r="M139" s="56"/>
      <c r="N139" s="55"/>
    </row>
    <row r="140" spans="1:14" s="33" customFormat="1" ht="24.75" customHeight="1" thickBot="1" x14ac:dyDescent="0.25">
      <c r="A140" s="256" t="s">
        <v>125</v>
      </c>
      <c r="B140" s="257"/>
      <c r="C140" s="257"/>
      <c r="D140" s="257"/>
      <c r="E140" s="257"/>
      <c r="F140" s="257"/>
      <c r="G140" s="257"/>
      <c r="H140" s="257"/>
      <c r="I140" s="257"/>
      <c r="J140" s="257"/>
      <c r="K140" s="257"/>
      <c r="L140" s="257"/>
      <c r="M140" s="257"/>
      <c r="N140" s="258"/>
    </row>
    <row r="141" spans="1:14" s="33" customFormat="1" ht="36.75" thickBot="1" x14ac:dyDescent="0.25">
      <c r="A141" s="15">
        <v>68</v>
      </c>
      <c r="B141" s="22" t="s">
        <v>121</v>
      </c>
      <c r="C141" s="30" t="s">
        <v>23</v>
      </c>
      <c r="D141" s="22" t="s">
        <v>9</v>
      </c>
      <c r="E141" s="34">
        <v>133000</v>
      </c>
      <c r="F141" s="30" t="s">
        <v>47</v>
      </c>
      <c r="G141" s="34">
        <v>0</v>
      </c>
      <c r="H141" s="35">
        <f t="shared" ref="H141" si="134">E141-G141</f>
        <v>133000</v>
      </c>
      <c r="I141" s="22"/>
      <c r="J141" s="23" t="s">
        <v>79</v>
      </c>
      <c r="K141" s="22">
        <v>956</v>
      </c>
      <c r="L141" s="32">
        <f t="shared" ref="L141" si="135">H141</f>
        <v>133000</v>
      </c>
      <c r="M141" s="56"/>
      <c r="N141" s="55"/>
    </row>
    <row r="142" spans="1:14" s="33" customFormat="1" ht="24.75" customHeight="1" thickBot="1" x14ac:dyDescent="0.25">
      <c r="A142" s="256" t="s">
        <v>126</v>
      </c>
      <c r="B142" s="257"/>
      <c r="C142" s="257"/>
      <c r="D142" s="257"/>
      <c r="E142" s="257"/>
      <c r="F142" s="257"/>
      <c r="G142" s="257"/>
      <c r="H142" s="257"/>
      <c r="I142" s="257"/>
      <c r="J142" s="257"/>
      <c r="K142" s="257"/>
      <c r="L142" s="257"/>
      <c r="M142" s="257"/>
      <c r="N142" s="258"/>
    </row>
    <row r="143" spans="1:14" s="33" customFormat="1" ht="36.75" thickBot="1" x14ac:dyDescent="0.25">
      <c r="A143" s="15">
        <v>69</v>
      </c>
      <c r="B143" s="22" t="s">
        <v>121</v>
      </c>
      <c r="C143" s="30" t="s">
        <v>31</v>
      </c>
      <c r="D143" s="22" t="s">
        <v>9</v>
      </c>
      <c r="E143" s="34">
        <v>70000</v>
      </c>
      <c r="F143" s="30" t="s">
        <v>47</v>
      </c>
      <c r="G143" s="34">
        <v>0</v>
      </c>
      <c r="H143" s="35">
        <f t="shared" ref="H143" si="136">E143-G143</f>
        <v>70000</v>
      </c>
      <c r="I143" s="22"/>
      <c r="J143" s="23" t="s">
        <v>18</v>
      </c>
      <c r="K143" s="22">
        <v>6129</v>
      </c>
      <c r="L143" s="32">
        <f t="shared" ref="L143" si="137">H143</f>
        <v>70000</v>
      </c>
      <c r="M143" s="56"/>
      <c r="N143" s="55"/>
    </row>
    <row r="144" spans="1:14" s="33" customFormat="1" ht="34.5" customHeight="1" thickBot="1" x14ac:dyDescent="0.25">
      <c r="A144" s="256" t="s">
        <v>127</v>
      </c>
      <c r="B144" s="257"/>
      <c r="C144" s="257"/>
      <c r="D144" s="257"/>
      <c r="E144" s="257"/>
      <c r="F144" s="257"/>
      <c r="G144" s="257"/>
      <c r="H144" s="257"/>
      <c r="I144" s="257"/>
      <c r="J144" s="257"/>
      <c r="K144" s="257"/>
      <c r="L144" s="257"/>
      <c r="M144" s="257"/>
      <c r="N144" s="258"/>
    </row>
    <row r="145" spans="1:14" s="33" customFormat="1" ht="36.75" thickBot="1" x14ac:dyDescent="0.25">
      <c r="A145" s="15">
        <v>70</v>
      </c>
      <c r="B145" s="22" t="s">
        <v>121</v>
      </c>
      <c r="C145" s="30" t="s">
        <v>21</v>
      </c>
      <c r="D145" s="22" t="s">
        <v>9</v>
      </c>
      <c r="E145" s="34">
        <v>70000</v>
      </c>
      <c r="F145" s="30" t="s">
        <v>47</v>
      </c>
      <c r="G145" s="34">
        <v>0</v>
      </c>
      <c r="H145" s="35">
        <f t="shared" ref="H145" si="138">E145-G145</f>
        <v>70000</v>
      </c>
      <c r="I145" s="22"/>
      <c r="J145" s="23" t="s">
        <v>21</v>
      </c>
      <c r="K145" s="22">
        <v>5525</v>
      </c>
      <c r="L145" s="32">
        <f t="shared" ref="L145" si="139">H145</f>
        <v>70000</v>
      </c>
      <c r="M145" s="56"/>
      <c r="N145" s="55"/>
    </row>
    <row r="146" spans="1:14" s="33" customFormat="1" ht="34.5" customHeight="1" thickBot="1" x14ac:dyDescent="0.25">
      <c r="A146" s="256" t="s">
        <v>128</v>
      </c>
      <c r="B146" s="257"/>
      <c r="C146" s="257"/>
      <c r="D146" s="257"/>
      <c r="E146" s="257"/>
      <c r="F146" s="257"/>
      <c r="G146" s="257"/>
      <c r="H146" s="257"/>
      <c r="I146" s="257"/>
      <c r="J146" s="257"/>
      <c r="K146" s="257"/>
      <c r="L146" s="257"/>
      <c r="M146" s="257"/>
      <c r="N146" s="258"/>
    </row>
    <row r="147" spans="1:14" s="33" customFormat="1" ht="36.75" thickBot="1" x14ac:dyDescent="0.25">
      <c r="A147" s="15">
        <v>71</v>
      </c>
      <c r="B147" s="22" t="s">
        <v>121</v>
      </c>
      <c r="C147" s="30" t="s">
        <v>21</v>
      </c>
      <c r="D147" s="22">
        <v>4022</v>
      </c>
      <c r="E147" s="34">
        <v>7726760</v>
      </c>
      <c r="F147" s="30" t="s">
        <v>47</v>
      </c>
      <c r="G147" s="34">
        <v>4730000</v>
      </c>
      <c r="H147" s="35">
        <f t="shared" ref="H147" si="140">E147-G147</f>
        <v>2996760</v>
      </c>
      <c r="I147" s="22"/>
      <c r="J147" s="23" t="s">
        <v>79</v>
      </c>
      <c r="K147" s="22">
        <v>956</v>
      </c>
      <c r="L147" s="32">
        <f t="shared" ref="L147" si="141">H147</f>
        <v>2996760</v>
      </c>
      <c r="M147" s="56"/>
      <c r="N147" s="55"/>
    </row>
    <row r="148" spans="1:14" s="33" customFormat="1" ht="24.75" customHeight="1" thickBot="1" x14ac:dyDescent="0.25">
      <c r="A148" s="256" t="s">
        <v>132</v>
      </c>
      <c r="B148" s="257"/>
      <c r="C148" s="257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8"/>
    </row>
    <row r="149" spans="1:14" s="33" customFormat="1" ht="36.75" thickBot="1" x14ac:dyDescent="0.25">
      <c r="A149" s="15">
        <v>72</v>
      </c>
      <c r="B149" s="22" t="s">
        <v>121</v>
      </c>
      <c r="C149" s="30" t="s">
        <v>21</v>
      </c>
      <c r="D149" s="22">
        <v>6290</v>
      </c>
      <c r="E149" s="34">
        <v>16986659.48</v>
      </c>
      <c r="F149" s="30" t="s">
        <v>47</v>
      </c>
      <c r="G149" s="34">
        <v>13458115</v>
      </c>
      <c r="H149" s="35">
        <f t="shared" ref="H149" si="142">E149-G149</f>
        <v>3528544.4800000004</v>
      </c>
      <c r="I149" s="22"/>
      <c r="J149" s="23" t="s">
        <v>21</v>
      </c>
      <c r="K149" s="22">
        <v>4066</v>
      </c>
      <c r="L149" s="32">
        <f t="shared" ref="L149" si="143">H149</f>
        <v>3528544.4800000004</v>
      </c>
      <c r="M149" s="56"/>
      <c r="N149" s="55"/>
    </row>
    <row r="150" spans="1:14" s="33" customFormat="1" ht="24.75" customHeight="1" thickBot="1" x14ac:dyDescent="0.25">
      <c r="A150" s="256" t="s">
        <v>196</v>
      </c>
      <c r="B150" s="257"/>
      <c r="C150" s="257"/>
      <c r="D150" s="257"/>
      <c r="E150" s="257"/>
      <c r="F150" s="257"/>
      <c r="G150" s="257"/>
      <c r="H150" s="257"/>
      <c r="I150" s="257"/>
      <c r="J150" s="257"/>
      <c r="K150" s="257"/>
      <c r="L150" s="257"/>
      <c r="M150" s="257"/>
      <c r="N150" s="258"/>
    </row>
    <row r="151" spans="1:14" s="33" customFormat="1" ht="36.75" thickBot="1" x14ac:dyDescent="0.25">
      <c r="A151" s="15">
        <v>73</v>
      </c>
      <c r="B151" s="22" t="s">
        <v>121</v>
      </c>
      <c r="C151" s="30" t="s">
        <v>21</v>
      </c>
      <c r="D151" s="22" t="s">
        <v>9</v>
      </c>
      <c r="E151" s="34">
        <v>150000</v>
      </c>
      <c r="F151" s="30" t="s">
        <v>47</v>
      </c>
      <c r="G151" s="34">
        <v>0</v>
      </c>
      <c r="H151" s="35">
        <f t="shared" ref="H151" si="144">E151-G151</f>
        <v>150000</v>
      </c>
      <c r="I151" s="22"/>
      <c r="J151" s="23" t="s">
        <v>21</v>
      </c>
      <c r="K151" s="22">
        <v>4070</v>
      </c>
      <c r="L151" s="32">
        <f t="shared" ref="L151" si="145">H151</f>
        <v>150000</v>
      </c>
      <c r="M151" s="56"/>
      <c r="N151" s="55"/>
    </row>
    <row r="152" spans="1:14" s="33" customFormat="1" ht="31.5" customHeight="1" thickBot="1" x14ac:dyDescent="0.25">
      <c r="A152" s="256" t="s">
        <v>133</v>
      </c>
      <c r="B152" s="257"/>
      <c r="C152" s="257"/>
      <c r="D152" s="257"/>
      <c r="E152" s="257"/>
      <c r="F152" s="257"/>
      <c r="G152" s="257"/>
      <c r="H152" s="257"/>
      <c r="I152" s="257"/>
      <c r="J152" s="257"/>
      <c r="K152" s="257"/>
      <c r="L152" s="257"/>
      <c r="M152" s="257"/>
      <c r="N152" s="258"/>
    </row>
    <row r="153" spans="1:14" s="33" customFormat="1" ht="36.75" thickBot="1" x14ac:dyDescent="0.25">
      <c r="A153" s="15">
        <v>74</v>
      </c>
      <c r="B153" s="22" t="s">
        <v>121</v>
      </c>
      <c r="C153" s="30" t="s">
        <v>21</v>
      </c>
      <c r="D153" s="22" t="s">
        <v>9</v>
      </c>
      <c r="E153" s="34">
        <v>100000</v>
      </c>
      <c r="F153" s="30" t="s">
        <v>47</v>
      </c>
      <c r="G153" s="34">
        <v>0</v>
      </c>
      <c r="H153" s="35">
        <f t="shared" ref="H153" si="146">E153-G153</f>
        <v>100000</v>
      </c>
      <c r="I153" s="22"/>
      <c r="J153" s="23" t="s">
        <v>21</v>
      </c>
      <c r="K153" s="22">
        <v>4070</v>
      </c>
      <c r="L153" s="32">
        <f t="shared" ref="L153" si="147">H153</f>
        <v>100000</v>
      </c>
      <c r="M153" s="56"/>
      <c r="N153" s="55"/>
    </row>
    <row r="154" spans="1:14" s="33" customFormat="1" ht="31.5" customHeight="1" thickBot="1" x14ac:dyDescent="0.25">
      <c r="A154" s="256" t="s">
        <v>134</v>
      </c>
      <c r="B154" s="257"/>
      <c r="C154" s="257"/>
      <c r="D154" s="257"/>
      <c r="E154" s="257"/>
      <c r="F154" s="257"/>
      <c r="G154" s="257"/>
      <c r="H154" s="257"/>
      <c r="I154" s="257"/>
      <c r="J154" s="257"/>
      <c r="K154" s="257"/>
      <c r="L154" s="257"/>
      <c r="M154" s="257"/>
      <c r="N154" s="258"/>
    </row>
    <row r="155" spans="1:14" s="33" customFormat="1" ht="24.75" customHeight="1" thickBot="1" x14ac:dyDescent="0.25">
      <c r="A155" s="87">
        <v>75</v>
      </c>
      <c r="B155" s="88" t="s">
        <v>112</v>
      </c>
      <c r="C155" s="89" t="s">
        <v>29</v>
      </c>
      <c r="D155" s="88" t="s">
        <v>9</v>
      </c>
      <c r="E155" s="90">
        <v>300000</v>
      </c>
      <c r="F155" s="89" t="s">
        <v>47</v>
      </c>
      <c r="G155" s="90">
        <v>0</v>
      </c>
      <c r="H155" s="91">
        <f t="shared" ref="H155" si="148">E155-G155</f>
        <v>300000</v>
      </c>
      <c r="I155" s="88"/>
      <c r="J155" s="92" t="s">
        <v>41</v>
      </c>
      <c r="K155" s="88">
        <v>3009</v>
      </c>
      <c r="L155" s="93">
        <f t="shared" ref="L155" si="149">H155</f>
        <v>300000</v>
      </c>
      <c r="M155" s="56"/>
      <c r="N155" s="94"/>
    </row>
    <row r="156" spans="1:14" s="33" customFormat="1" ht="29.25" customHeight="1" thickBot="1" x14ac:dyDescent="0.25">
      <c r="A156" s="260" t="s">
        <v>538</v>
      </c>
      <c r="B156" s="261"/>
      <c r="C156" s="261"/>
      <c r="D156" s="261"/>
      <c r="E156" s="261"/>
      <c r="F156" s="261"/>
      <c r="G156" s="261"/>
      <c r="H156" s="261"/>
      <c r="I156" s="261"/>
      <c r="J156" s="261"/>
      <c r="K156" s="261"/>
      <c r="L156" s="261"/>
      <c r="M156" s="261"/>
      <c r="N156" s="262"/>
    </row>
    <row r="157" spans="1:14" s="33" customFormat="1" ht="36.75" thickBot="1" x14ac:dyDescent="0.25">
      <c r="A157" s="15">
        <v>76</v>
      </c>
      <c r="B157" s="22" t="s">
        <v>121</v>
      </c>
      <c r="C157" s="30" t="s">
        <v>21</v>
      </c>
      <c r="D157" s="22" t="s">
        <v>9</v>
      </c>
      <c r="E157" s="34">
        <v>250000</v>
      </c>
      <c r="F157" s="30" t="s">
        <v>47</v>
      </c>
      <c r="G157" s="34">
        <v>0</v>
      </c>
      <c r="H157" s="35">
        <f t="shared" ref="H157" si="150">E157-G157</f>
        <v>250000</v>
      </c>
      <c r="I157" s="22"/>
      <c r="J157" s="23" t="s">
        <v>79</v>
      </c>
      <c r="K157" s="22">
        <v>956</v>
      </c>
      <c r="L157" s="32">
        <f t="shared" ref="L157" si="151">H157</f>
        <v>250000</v>
      </c>
      <c r="M157" s="56"/>
      <c r="N157" s="55"/>
    </row>
    <row r="158" spans="1:14" s="33" customFormat="1" ht="31.5" customHeight="1" thickBot="1" x14ac:dyDescent="0.25">
      <c r="A158" s="256" t="s">
        <v>135</v>
      </c>
      <c r="B158" s="257"/>
      <c r="C158" s="257"/>
      <c r="D158" s="257"/>
      <c r="E158" s="257"/>
      <c r="F158" s="257"/>
      <c r="G158" s="257"/>
      <c r="H158" s="257"/>
      <c r="I158" s="257"/>
      <c r="J158" s="257"/>
      <c r="K158" s="257"/>
      <c r="L158" s="257"/>
      <c r="M158" s="257"/>
      <c r="N158" s="258"/>
    </row>
    <row r="159" spans="1:14" s="33" customFormat="1" ht="36.75" thickBot="1" x14ac:dyDescent="0.25">
      <c r="A159" s="15">
        <v>77</v>
      </c>
      <c r="B159" s="22" t="s">
        <v>121</v>
      </c>
      <c r="C159" s="30" t="s">
        <v>21</v>
      </c>
      <c r="D159" s="22" t="s">
        <v>9</v>
      </c>
      <c r="E159" s="34">
        <v>400000</v>
      </c>
      <c r="F159" s="30" t="s">
        <v>47</v>
      </c>
      <c r="G159" s="34">
        <v>0</v>
      </c>
      <c r="H159" s="35">
        <f t="shared" ref="H159" si="152">E159-G159</f>
        <v>400000</v>
      </c>
      <c r="I159" s="22"/>
      <c r="J159" s="23" t="s">
        <v>21</v>
      </c>
      <c r="K159" s="22">
        <v>4070</v>
      </c>
      <c r="L159" s="32">
        <f t="shared" ref="L159" si="153">H159</f>
        <v>400000</v>
      </c>
      <c r="M159" s="56"/>
      <c r="N159" s="55"/>
    </row>
    <row r="160" spans="1:14" s="33" customFormat="1" ht="33.75" customHeight="1" thickBot="1" x14ac:dyDescent="0.25">
      <c r="A160" s="256" t="s">
        <v>137</v>
      </c>
      <c r="B160" s="257"/>
      <c r="C160" s="257"/>
      <c r="D160" s="257"/>
      <c r="E160" s="257"/>
      <c r="F160" s="257"/>
      <c r="G160" s="257"/>
      <c r="H160" s="257"/>
      <c r="I160" s="257"/>
      <c r="J160" s="257"/>
      <c r="K160" s="257"/>
      <c r="L160" s="257"/>
      <c r="M160" s="257"/>
      <c r="N160" s="258"/>
    </row>
    <row r="161" spans="1:14" s="33" customFormat="1" ht="36.75" thickBot="1" x14ac:dyDescent="0.25">
      <c r="A161" s="15">
        <v>78</v>
      </c>
      <c r="B161" s="22" t="s">
        <v>121</v>
      </c>
      <c r="C161" s="30" t="s">
        <v>21</v>
      </c>
      <c r="D161" s="22" t="s">
        <v>9</v>
      </c>
      <c r="E161" s="34">
        <v>2000000</v>
      </c>
      <c r="F161" s="30" t="s">
        <v>47</v>
      </c>
      <c r="G161" s="34">
        <v>0</v>
      </c>
      <c r="H161" s="35">
        <f t="shared" ref="H161" si="154">E161-G161</f>
        <v>2000000</v>
      </c>
      <c r="I161" s="22"/>
      <c r="J161" s="23" t="s">
        <v>21</v>
      </c>
      <c r="K161" s="22">
        <v>5525</v>
      </c>
      <c r="L161" s="32">
        <f t="shared" ref="L161" si="155">H161</f>
        <v>2000000</v>
      </c>
      <c r="M161" s="56"/>
      <c r="N161" s="55"/>
    </row>
    <row r="162" spans="1:14" s="29" customFormat="1" ht="36" customHeight="1" thickBot="1" x14ac:dyDescent="0.3">
      <c r="A162" s="256" t="s">
        <v>136</v>
      </c>
      <c r="B162" s="257"/>
      <c r="C162" s="257"/>
      <c r="D162" s="257"/>
      <c r="E162" s="257"/>
      <c r="F162" s="257"/>
      <c r="G162" s="257"/>
      <c r="H162" s="257"/>
      <c r="I162" s="257"/>
      <c r="J162" s="257"/>
      <c r="K162" s="257"/>
      <c r="L162" s="257"/>
      <c r="M162" s="257"/>
      <c r="N162" s="258"/>
    </row>
    <row r="163" spans="1:14" s="33" customFormat="1" ht="36.75" thickBot="1" x14ac:dyDescent="0.25">
      <c r="A163" s="15">
        <v>79</v>
      </c>
      <c r="B163" s="22" t="s">
        <v>121</v>
      </c>
      <c r="C163" s="30" t="s">
        <v>23</v>
      </c>
      <c r="D163" s="22" t="s">
        <v>9</v>
      </c>
      <c r="E163" s="34">
        <v>50000</v>
      </c>
      <c r="F163" s="30" t="s">
        <v>47</v>
      </c>
      <c r="G163" s="34">
        <v>0</v>
      </c>
      <c r="H163" s="35">
        <f t="shared" ref="H163" si="156">E163-G163</f>
        <v>50000</v>
      </c>
      <c r="I163" s="22"/>
      <c r="J163" s="23" t="s">
        <v>83</v>
      </c>
      <c r="K163" s="22">
        <v>3420</v>
      </c>
      <c r="L163" s="32">
        <f t="shared" ref="L163" si="157">H163</f>
        <v>50000</v>
      </c>
      <c r="M163" s="56"/>
      <c r="N163" s="55"/>
    </row>
    <row r="164" spans="1:14" s="33" customFormat="1" ht="36.75" customHeight="1" thickBot="1" x14ac:dyDescent="0.25">
      <c r="A164" s="256" t="s">
        <v>138</v>
      </c>
      <c r="B164" s="257"/>
      <c r="C164" s="257"/>
      <c r="D164" s="257"/>
      <c r="E164" s="257"/>
      <c r="F164" s="257"/>
      <c r="G164" s="257"/>
      <c r="H164" s="257"/>
      <c r="I164" s="257"/>
      <c r="J164" s="257"/>
      <c r="K164" s="257"/>
      <c r="L164" s="257"/>
      <c r="M164" s="257"/>
      <c r="N164" s="258"/>
    </row>
    <row r="165" spans="1:14" s="33" customFormat="1" ht="36.75" thickBot="1" x14ac:dyDescent="0.25">
      <c r="A165" s="15">
        <v>80</v>
      </c>
      <c r="B165" s="22" t="s">
        <v>121</v>
      </c>
      <c r="C165" s="30" t="s">
        <v>20</v>
      </c>
      <c r="D165" s="22" t="s">
        <v>9</v>
      </c>
      <c r="E165" s="34">
        <v>120000</v>
      </c>
      <c r="F165" s="30" t="s">
        <v>47</v>
      </c>
      <c r="G165" s="34">
        <v>0</v>
      </c>
      <c r="H165" s="35">
        <f t="shared" ref="H165" si="158">E165-G165</f>
        <v>120000</v>
      </c>
      <c r="I165" s="22"/>
      <c r="J165" s="23" t="s">
        <v>20</v>
      </c>
      <c r="K165" s="22">
        <v>6104</v>
      </c>
      <c r="L165" s="32">
        <f t="shared" ref="L165" si="159">H165</f>
        <v>120000</v>
      </c>
      <c r="M165" s="56"/>
      <c r="N165" s="55"/>
    </row>
    <row r="166" spans="1:14" s="33" customFormat="1" ht="24.75" customHeight="1" thickBot="1" x14ac:dyDescent="0.25">
      <c r="A166" s="256" t="s">
        <v>140</v>
      </c>
      <c r="B166" s="257"/>
      <c r="C166" s="257"/>
      <c r="D166" s="257"/>
      <c r="E166" s="257"/>
      <c r="F166" s="257"/>
      <c r="G166" s="257"/>
      <c r="H166" s="257"/>
      <c r="I166" s="257"/>
      <c r="J166" s="257"/>
      <c r="K166" s="257"/>
      <c r="L166" s="257"/>
      <c r="M166" s="257"/>
      <c r="N166" s="258"/>
    </row>
    <row r="167" spans="1:14" s="33" customFormat="1" ht="36.75" thickBot="1" x14ac:dyDescent="0.25">
      <c r="A167" s="15">
        <v>81</v>
      </c>
      <c r="B167" s="22" t="s">
        <v>84</v>
      </c>
      <c r="C167" s="30" t="s">
        <v>23</v>
      </c>
      <c r="D167" s="22" t="s">
        <v>9</v>
      </c>
      <c r="E167" s="34">
        <v>350000</v>
      </c>
      <c r="F167" s="30" t="s">
        <v>47</v>
      </c>
      <c r="G167" s="34">
        <v>0</v>
      </c>
      <c r="H167" s="35">
        <f t="shared" ref="H167" si="160">E167-G167</f>
        <v>350000</v>
      </c>
      <c r="I167" s="22"/>
      <c r="J167" s="23" t="s">
        <v>79</v>
      </c>
      <c r="K167" s="22">
        <v>956</v>
      </c>
      <c r="L167" s="32">
        <f t="shared" ref="L167" si="161">H167</f>
        <v>350000</v>
      </c>
      <c r="M167" s="56"/>
      <c r="N167" s="55"/>
    </row>
    <row r="168" spans="1:14" s="33" customFormat="1" ht="27.75" customHeight="1" thickBot="1" x14ac:dyDescent="0.25">
      <c r="A168" s="256" t="s">
        <v>141</v>
      </c>
      <c r="B168" s="257"/>
      <c r="C168" s="257"/>
      <c r="D168" s="257"/>
      <c r="E168" s="257"/>
      <c r="F168" s="257"/>
      <c r="G168" s="257"/>
      <c r="H168" s="257"/>
      <c r="I168" s="257"/>
      <c r="J168" s="257"/>
      <c r="K168" s="257"/>
      <c r="L168" s="257"/>
      <c r="M168" s="257"/>
      <c r="N168" s="258"/>
    </row>
    <row r="169" spans="1:14" s="33" customFormat="1" ht="36.75" thickBot="1" x14ac:dyDescent="0.25">
      <c r="A169" s="15">
        <v>82</v>
      </c>
      <c r="B169" s="22" t="s">
        <v>121</v>
      </c>
      <c r="C169" s="30" t="s">
        <v>19</v>
      </c>
      <c r="D169" s="22" t="s">
        <v>9</v>
      </c>
      <c r="E169" s="34">
        <v>50000</v>
      </c>
      <c r="F169" s="30" t="s">
        <v>47</v>
      </c>
      <c r="G169" s="34">
        <v>0</v>
      </c>
      <c r="H169" s="35">
        <f t="shared" ref="H169" si="162">E169-G169</f>
        <v>50000</v>
      </c>
      <c r="I169" s="22"/>
      <c r="J169" s="23" t="s">
        <v>41</v>
      </c>
      <c r="K169" s="22">
        <v>4011</v>
      </c>
      <c r="L169" s="32">
        <f t="shared" ref="L169" si="163">H169</f>
        <v>50000</v>
      </c>
      <c r="M169" s="56"/>
      <c r="N169" s="55"/>
    </row>
    <row r="170" spans="1:14" s="33" customFormat="1" ht="24.75" customHeight="1" thickBot="1" x14ac:dyDescent="0.25">
      <c r="A170" s="256" t="s">
        <v>142</v>
      </c>
      <c r="B170" s="257"/>
      <c r="C170" s="257"/>
      <c r="D170" s="257"/>
      <c r="E170" s="257"/>
      <c r="F170" s="257"/>
      <c r="G170" s="257"/>
      <c r="H170" s="257"/>
      <c r="I170" s="257"/>
      <c r="J170" s="257"/>
      <c r="K170" s="257"/>
      <c r="L170" s="257"/>
      <c r="M170" s="257"/>
      <c r="N170" s="258"/>
    </row>
    <row r="171" spans="1:14" s="33" customFormat="1" ht="36.75" thickBot="1" x14ac:dyDescent="0.25">
      <c r="A171" s="15">
        <v>83</v>
      </c>
      <c r="B171" s="22" t="s">
        <v>121</v>
      </c>
      <c r="C171" s="30" t="s">
        <v>41</v>
      </c>
      <c r="D171" s="22" t="s">
        <v>9</v>
      </c>
      <c r="E171" s="34">
        <v>600000</v>
      </c>
      <c r="F171" s="30" t="s">
        <v>47</v>
      </c>
      <c r="G171" s="34">
        <v>0</v>
      </c>
      <c r="H171" s="35">
        <f t="shared" ref="H171" si="164">E171-G171</f>
        <v>600000</v>
      </c>
      <c r="I171" s="22"/>
      <c r="J171" s="23" t="s">
        <v>41</v>
      </c>
      <c r="K171" s="22">
        <v>4011</v>
      </c>
      <c r="L171" s="32">
        <f t="shared" ref="L171" si="165">H171</f>
        <v>600000</v>
      </c>
      <c r="M171" s="56"/>
      <c r="N171" s="55"/>
    </row>
    <row r="172" spans="1:14" s="33" customFormat="1" ht="30.75" customHeight="1" thickBot="1" x14ac:dyDescent="0.25">
      <c r="A172" s="256" t="s">
        <v>143</v>
      </c>
      <c r="B172" s="257"/>
      <c r="C172" s="257"/>
      <c r="D172" s="257"/>
      <c r="E172" s="257"/>
      <c r="F172" s="257"/>
      <c r="G172" s="257"/>
      <c r="H172" s="257"/>
      <c r="I172" s="257"/>
      <c r="J172" s="257"/>
      <c r="K172" s="257"/>
      <c r="L172" s="257"/>
      <c r="M172" s="257"/>
      <c r="N172" s="258"/>
    </row>
    <row r="173" spans="1:14" s="33" customFormat="1" ht="36.75" thickBot="1" x14ac:dyDescent="0.25">
      <c r="A173" s="87">
        <v>84</v>
      </c>
      <c r="B173" s="88" t="s">
        <v>121</v>
      </c>
      <c r="C173" s="89" t="s">
        <v>41</v>
      </c>
      <c r="D173" s="88" t="s">
        <v>9</v>
      </c>
      <c r="E173" s="90">
        <v>360000</v>
      </c>
      <c r="F173" s="89" t="s">
        <v>47</v>
      </c>
      <c r="G173" s="90">
        <v>0</v>
      </c>
      <c r="H173" s="91">
        <f t="shared" ref="H173" si="166">E173-G173</f>
        <v>360000</v>
      </c>
      <c r="I173" s="88"/>
      <c r="J173" s="92" t="s">
        <v>41</v>
      </c>
      <c r="K173" s="88">
        <v>3009</v>
      </c>
      <c r="L173" s="93">
        <f t="shared" ref="L173" si="167">H173</f>
        <v>360000</v>
      </c>
      <c r="M173" s="56"/>
      <c r="N173" s="94"/>
    </row>
    <row r="174" spans="1:14" s="33" customFormat="1" ht="24.75" customHeight="1" thickBot="1" x14ac:dyDescent="0.25">
      <c r="A174" s="260" t="s">
        <v>539</v>
      </c>
      <c r="B174" s="261"/>
      <c r="C174" s="261"/>
      <c r="D174" s="261"/>
      <c r="E174" s="261"/>
      <c r="F174" s="261"/>
      <c r="G174" s="261"/>
      <c r="H174" s="261"/>
      <c r="I174" s="261"/>
      <c r="J174" s="261"/>
      <c r="K174" s="261"/>
      <c r="L174" s="261"/>
      <c r="M174" s="261"/>
      <c r="N174" s="262"/>
    </row>
    <row r="175" spans="1:14" s="33" customFormat="1" ht="36.75" thickBot="1" x14ac:dyDescent="0.25">
      <c r="A175" s="87">
        <v>85</v>
      </c>
      <c r="B175" s="88" t="s">
        <v>121</v>
      </c>
      <c r="C175" s="89" t="s">
        <v>41</v>
      </c>
      <c r="D175" s="88" t="s">
        <v>9</v>
      </c>
      <c r="E175" s="90">
        <v>300000</v>
      </c>
      <c r="F175" s="89" t="s">
        <v>47</v>
      </c>
      <c r="G175" s="90">
        <v>0</v>
      </c>
      <c r="H175" s="91">
        <f t="shared" ref="H175" si="168">E175-G175</f>
        <v>300000</v>
      </c>
      <c r="I175" s="88"/>
      <c r="J175" s="92" t="s">
        <v>41</v>
      </c>
      <c r="K175" s="88">
        <v>3009</v>
      </c>
      <c r="L175" s="93">
        <f t="shared" ref="L175" si="169">H175</f>
        <v>300000</v>
      </c>
      <c r="M175" s="56"/>
      <c r="N175" s="94"/>
    </row>
    <row r="176" spans="1:14" s="33" customFormat="1" ht="24.75" customHeight="1" thickBot="1" x14ac:dyDescent="0.25">
      <c r="A176" s="260" t="s">
        <v>540</v>
      </c>
      <c r="B176" s="261"/>
      <c r="C176" s="261"/>
      <c r="D176" s="261"/>
      <c r="E176" s="261"/>
      <c r="F176" s="261"/>
      <c r="G176" s="261"/>
      <c r="H176" s="261"/>
      <c r="I176" s="261"/>
      <c r="J176" s="261"/>
      <c r="K176" s="261"/>
      <c r="L176" s="261"/>
      <c r="M176" s="261"/>
      <c r="N176" s="262"/>
    </row>
    <row r="177" spans="1:14" s="33" customFormat="1" ht="36.75" thickBot="1" x14ac:dyDescent="0.25">
      <c r="A177" s="15">
        <v>86</v>
      </c>
      <c r="B177" s="22" t="s">
        <v>84</v>
      </c>
      <c r="C177" s="30" t="s">
        <v>23</v>
      </c>
      <c r="D177" s="22" t="s">
        <v>9</v>
      </c>
      <c r="E177" s="34">
        <v>500000</v>
      </c>
      <c r="F177" s="30" t="s">
        <v>47</v>
      </c>
      <c r="G177" s="34">
        <v>0</v>
      </c>
      <c r="H177" s="35">
        <f t="shared" ref="H177" si="170">E177-G177</f>
        <v>500000</v>
      </c>
      <c r="I177" s="22"/>
      <c r="J177" s="23" t="s">
        <v>79</v>
      </c>
      <c r="K177" s="22">
        <v>956</v>
      </c>
      <c r="L177" s="32">
        <f t="shared" ref="L177" si="171">H177</f>
        <v>500000</v>
      </c>
      <c r="M177" s="56"/>
      <c r="N177" s="55"/>
    </row>
    <row r="178" spans="1:14" s="33" customFormat="1" ht="24.75" customHeight="1" thickBot="1" x14ac:dyDescent="0.25">
      <c r="A178" s="256" t="s">
        <v>144</v>
      </c>
      <c r="B178" s="257"/>
      <c r="C178" s="257"/>
      <c r="D178" s="257"/>
      <c r="E178" s="257"/>
      <c r="F178" s="257"/>
      <c r="G178" s="257"/>
      <c r="H178" s="257"/>
      <c r="I178" s="257"/>
      <c r="J178" s="257"/>
      <c r="K178" s="257"/>
      <c r="L178" s="257"/>
      <c r="M178" s="257"/>
      <c r="N178" s="258"/>
    </row>
    <row r="179" spans="1:14" s="33" customFormat="1" ht="36.75" thickBot="1" x14ac:dyDescent="0.25">
      <c r="A179" s="15">
        <v>87</v>
      </c>
      <c r="B179" s="22" t="s">
        <v>121</v>
      </c>
      <c r="C179" s="30" t="s">
        <v>20</v>
      </c>
      <c r="D179" s="22" t="s">
        <v>9</v>
      </c>
      <c r="E179" s="34">
        <v>50000</v>
      </c>
      <c r="F179" s="30" t="s">
        <v>47</v>
      </c>
      <c r="G179" s="34">
        <v>0</v>
      </c>
      <c r="H179" s="35">
        <f t="shared" ref="H179" si="172">E179-G179</f>
        <v>50000</v>
      </c>
      <c r="I179" s="22"/>
      <c r="J179" s="23" t="s">
        <v>79</v>
      </c>
      <c r="K179" s="22">
        <v>956</v>
      </c>
      <c r="L179" s="32">
        <f t="shared" ref="L179" si="173">H179</f>
        <v>50000</v>
      </c>
      <c r="M179" s="56"/>
      <c r="N179" s="55"/>
    </row>
    <row r="180" spans="1:14" s="33" customFormat="1" ht="24.75" customHeight="1" thickBot="1" x14ac:dyDescent="0.25">
      <c r="A180" s="256" t="s">
        <v>145</v>
      </c>
      <c r="B180" s="257"/>
      <c r="C180" s="257"/>
      <c r="D180" s="257"/>
      <c r="E180" s="257"/>
      <c r="F180" s="257"/>
      <c r="G180" s="257"/>
      <c r="H180" s="257"/>
      <c r="I180" s="257"/>
      <c r="J180" s="257"/>
      <c r="K180" s="257"/>
      <c r="L180" s="257"/>
      <c r="M180" s="257"/>
      <c r="N180" s="258"/>
    </row>
    <row r="181" spans="1:14" s="33" customFormat="1" ht="36.75" thickBot="1" x14ac:dyDescent="0.25">
      <c r="A181" s="15">
        <v>88</v>
      </c>
      <c r="B181" s="22" t="s">
        <v>121</v>
      </c>
      <c r="C181" s="30" t="s">
        <v>23</v>
      </c>
      <c r="D181" s="22" t="s">
        <v>9</v>
      </c>
      <c r="E181" s="34">
        <v>250000</v>
      </c>
      <c r="F181" s="30" t="s">
        <v>47</v>
      </c>
      <c r="G181" s="34">
        <v>0</v>
      </c>
      <c r="H181" s="35">
        <f t="shared" ref="H181" si="174">E181-G181</f>
        <v>250000</v>
      </c>
      <c r="I181" s="22"/>
      <c r="J181" s="23" t="s">
        <v>79</v>
      </c>
      <c r="K181" s="22">
        <v>956</v>
      </c>
      <c r="L181" s="32">
        <f t="shared" ref="L181" si="175">H181</f>
        <v>250000</v>
      </c>
      <c r="M181" s="56"/>
      <c r="N181" s="55"/>
    </row>
    <row r="182" spans="1:14" s="33" customFormat="1" ht="24.75" customHeight="1" thickBot="1" x14ac:dyDescent="0.25">
      <c r="A182" s="256" t="s">
        <v>146</v>
      </c>
      <c r="B182" s="257"/>
      <c r="C182" s="257"/>
      <c r="D182" s="257"/>
      <c r="E182" s="257"/>
      <c r="F182" s="257"/>
      <c r="G182" s="257"/>
      <c r="H182" s="257"/>
      <c r="I182" s="257"/>
      <c r="J182" s="257"/>
      <c r="K182" s="257"/>
      <c r="L182" s="257"/>
      <c r="M182" s="257"/>
      <c r="N182" s="258"/>
    </row>
    <row r="183" spans="1:14" s="33" customFormat="1" ht="36.75" thickBot="1" x14ac:dyDescent="0.25">
      <c r="A183" s="15">
        <v>89</v>
      </c>
      <c r="B183" s="22" t="s">
        <v>121</v>
      </c>
      <c r="C183" s="30" t="s">
        <v>23</v>
      </c>
      <c r="D183" s="22">
        <v>4148</v>
      </c>
      <c r="E183" s="34">
        <v>210000</v>
      </c>
      <c r="F183" s="30" t="s">
        <v>47</v>
      </c>
      <c r="G183" s="34">
        <v>50000</v>
      </c>
      <c r="H183" s="35">
        <f t="shared" ref="H183" si="176">E183-G183</f>
        <v>160000</v>
      </c>
      <c r="I183" s="22"/>
      <c r="J183" s="23" t="s">
        <v>79</v>
      </c>
      <c r="K183" s="22">
        <v>956</v>
      </c>
      <c r="L183" s="32">
        <f t="shared" ref="L183" si="177">H183</f>
        <v>160000</v>
      </c>
      <c r="M183" s="56"/>
      <c r="N183" s="55"/>
    </row>
    <row r="184" spans="1:14" s="33" customFormat="1" ht="24.75" customHeight="1" thickBot="1" x14ac:dyDescent="0.25">
      <c r="A184" s="256" t="s">
        <v>147</v>
      </c>
      <c r="B184" s="257"/>
      <c r="C184" s="257"/>
      <c r="D184" s="257"/>
      <c r="E184" s="257"/>
      <c r="F184" s="257"/>
      <c r="G184" s="257"/>
      <c r="H184" s="257"/>
      <c r="I184" s="257"/>
      <c r="J184" s="257"/>
      <c r="K184" s="257"/>
      <c r="L184" s="257"/>
      <c r="M184" s="257"/>
      <c r="N184" s="258"/>
    </row>
    <row r="185" spans="1:14" s="33" customFormat="1" ht="36.75" thickBot="1" x14ac:dyDescent="0.25">
      <c r="A185" s="15">
        <v>90</v>
      </c>
      <c r="B185" s="22" t="s">
        <v>121</v>
      </c>
      <c r="C185" s="30" t="s">
        <v>148</v>
      </c>
      <c r="D185" s="22" t="s">
        <v>9</v>
      </c>
      <c r="E185" s="34">
        <v>500000</v>
      </c>
      <c r="F185" s="30" t="s">
        <v>47</v>
      </c>
      <c r="G185" s="34">
        <v>0</v>
      </c>
      <c r="H185" s="35">
        <f t="shared" ref="H185" si="178">E185-G185</f>
        <v>500000</v>
      </c>
      <c r="I185" s="22"/>
      <c r="J185" s="23" t="s">
        <v>79</v>
      </c>
      <c r="K185" s="22">
        <v>956</v>
      </c>
      <c r="L185" s="32">
        <f t="shared" ref="L185" si="179">H185</f>
        <v>500000</v>
      </c>
      <c r="M185" s="56"/>
      <c r="N185" s="55"/>
    </row>
    <row r="186" spans="1:14" s="33" customFormat="1" ht="24.75" customHeight="1" thickBot="1" x14ac:dyDescent="0.25">
      <c r="A186" s="256" t="s">
        <v>149</v>
      </c>
      <c r="B186" s="257"/>
      <c r="C186" s="257"/>
      <c r="D186" s="257"/>
      <c r="E186" s="257"/>
      <c r="F186" s="257"/>
      <c r="G186" s="257"/>
      <c r="H186" s="257"/>
      <c r="I186" s="257"/>
      <c r="J186" s="257"/>
      <c r="K186" s="257"/>
      <c r="L186" s="257"/>
      <c r="M186" s="257"/>
      <c r="N186" s="258"/>
    </row>
    <row r="187" spans="1:14" s="33" customFormat="1" ht="36.75" thickBot="1" x14ac:dyDescent="0.25">
      <c r="A187" s="15">
        <v>91</v>
      </c>
      <c r="B187" s="22" t="s">
        <v>84</v>
      </c>
      <c r="C187" s="30" t="s">
        <v>30</v>
      </c>
      <c r="D187" s="22">
        <v>6194</v>
      </c>
      <c r="E187" s="34">
        <v>400000</v>
      </c>
      <c r="F187" s="30" t="s">
        <v>47</v>
      </c>
      <c r="G187" s="34">
        <v>211788</v>
      </c>
      <c r="H187" s="35">
        <f t="shared" ref="H187" si="180">E187-G187</f>
        <v>188212</v>
      </c>
      <c r="I187" s="22"/>
      <c r="J187" s="23" t="s">
        <v>79</v>
      </c>
      <c r="K187" s="22">
        <v>956</v>
      </c>
      <c r="L187" s="32">
        <f t="shared" ref="L187" si="181">H187</f>
        <v>188212</v>
      </c>
      <c r="M187" s="56"/>
      <c r="N187" s="55"/>
    </row>
    <row r="188" spans="1:14" s="33" customFormat="1" ht="24.75" customHeight="1" thickBot="1" x14ac:dyDescent="0.25">
      <c r="A188" s="256" t="s">
        <v>150</v>
      </c>
      <c r="B188" s="257"/>
      <c r="C188" s="257"/>
      <c r="D188" s="257"/>
      <c r="E188" s="257"/>
      <c r="F188" s="257"/>
      <c r="G188" s="257"/>
      <c r="H188" s="257"/>
      <c r="I188" s="257"/>
      <c r="J188" s="257"/>
      <c r="K188" s="257"/>
      <c r="L188" s="257"/>
      <c r="M188" s="257"/>
      <c r="N188" s="258"/>
    </row>
    <row r="189" spans="1:14" s="33" customFormat="1" ht="36.75" thickBot="1" x14ac:dyDescent="0.25">
      <c r="A189" s="15">
        <v>92</v>
      </c>
      <c r="B189" s="22" t="s">
        <v>84</v>
      </c>
      <c r="C189" s="30" t="s">
        <v>30</v>
      </c>
      <c r="D189" s="22" t="s">
        <v>9</v>
      </c>
      <c r="E189" s="34">
        <v>400000</v>
      </c>
      <c r="F189" s="30" t="s">
        <v>47</v>
      </c>
      <c r="G189" s="34">
        <v>0</v>
      </c>
      <c r="H189" s="35">
        <f t="shared" ref="H189" si="182">E189-G189</f>
        <v>400000</v>
      </c>
      <c r="I189" s="22"/>
      <c r="J189" s="23" t="s">
        <v>79</v>
      </c>
      <c r="K189" s="22">
        <v>956</v>
      </c>
      <c r="L189" s="32">
        <f t="shared" ref="L189" si="183">H189</f>
        <v>400000</v>
      </c>
      <c r="M189" s="56"/>
      <c r="N189" s="55"/>
    </row>
    <row r="190" spans="1:14" s="33" customFormat="1" ht="24.75" customHeight="1" thickBot="1" x14ac:dyDescent="0.25">
      <c r="A190" s="256" t="s">
        <v>151</v>
      </c>
      <c r="B190" s="257"/>
      <c r="C190" s="257"/>
      <c r="D190" s="257"/>
      <c r="E190" s="257"/>
      <c r="F190" s="257"/>
      <c r="G190" s="257"/>
      <c r="H190" s="257"/>
      <c r="I190" s="257"/>
      <c r="J190" s="257"/>
      <c r="K190" s="257"/>
      <c r="L190" s="257"/>
      <c r="M190" s="257"/>
      <c r="N190" s="258"/>
    </row>
    <row r="191" spans="1:14" s="33" customFormat="1" ht="36.75" thickBot="1" x14ac:dyDescent="0.25">
      <c r="A191" s="15">
        <v>93</v>
      </c>
      <c r="B191" s="22" t="s">
        <v>121</v>
      </c>
      <c r="C191" s="30" t="s">
        <v>16</v>
      </c>
      <c r="D191" s="22" t="s">
        <v>9</v>
      </c>
      <c r="E191" s="34">
        <v>500000</v>
      </c>
      <c r="F191" s="30" t="s">
        <v>47</v>
      </c>
      <c r="G191" s="34">
        <v>0</v>
      </c>
      <c r="H191" s="35">
        <f t="shared" ref="H191" si="184">E191-G191</f>
        <v>500000</v>
      </c>
      <c r="I191" s="22"/>
      <c r="J191" s="23" t="s">
        <v>16</v>
      </c>
      <c r="K191" s="22">
        <v>5068</v>
      </c>
      <c r="L191" s="32">
        <f t="shared" ref="L191" si="185">H191</f>
        <v>500000</v>
      </c>
      <c r="M191" s="56"/>
      <c r="N191" s="55"/>
    </row>
    <row r="192" spans="1:14" s="33" customFormat="1" ht="24.75" customHeight="1" thickBot="1" x14ac:dyDescent="0.25">
      <c r="A192" s="256" t="s">
        <v>152</v>
      </c>
      <c r="B192" s="257"/>
      <c r="C192" s="257"/>
      <c r="D192" s="257"/>
      <c r="E192" s="257"/>
      <c r="F192" s="257"/>
      <c r="G192" s="257"/>
      <c r="H192" s="257"/>
      <c r="I192" s="257"/>
      <c r="J192" s="257"/>
      <c r="K192" s="257"/>
      <c r="L192" s="257"/>
      <c r="M192" s="257"/>
      <c r="N192" s="258"/>
    </row>
    <row r="193" spans="1:14" s="33" customFormat="1" ht="36.75" thickBot="1" x14ac:dyDescent="0.25">
      <c r="A193" s="15">
        <v>94</v>
      </c>
      <c r="B193" s="22" t="s">
        <v>121</v>
      </c>
      <c r="C193" s="30" t="s">
        <v>30</v>
      </c>
      <c r="D193" s="22" t="s">
        <v>9</v>
      </c>
      <c r="E193" s="34">
        <v>150000</v>
      </c>
      <c r="F193" s="30" t="s">
        <v>47</v>
      </c>
      <c r="G193" s="34">
        <v>0</v>
      </c>
      <c r="H193" s="35">
        <f t="shared" ref="H193" si="186">E193-G193</f>
        <v>150000</v>
      </c>
      <c r="I193" s="22"/>
      <c r="J193" s="23" t="s">
        <v>30</v>
      </c>
      <c r="K193" s="22">
        <v>4187</v>
      </c>
      <c r="L193" s="32">
        <f t="shared" ref="L193" si="187">H193</f>
        <v>150000</v>
      </c>
      <c r="M193" s="56"/>
      <c r="N193" s="55"/>
    </row>
    <row r="194" spans="1:14" s="33" customFormat="1" ht="24.75" customHeight="1" thickBot="1" x14ac:dyDescent="0.25">
      <c r="A194" s="256" t="s">
        <v>153</v>
      </c>
      <c r="B194" s="257"/>
      <c r="C194" s="257"/>
      <c r="D194" s="257"/>
      <c r="E194" s="257"/>
      <c r="F194" s="257"/>
      <c r="G194" s="257"/>
      <c r="H194" s="257"/>
      <c r="I194" s="257"/>
      <c r="J194" s="257"/>
      <c r="K194" s="257"/>
      <c r="L194" s="257"/>
      <c r="M194" s="257"/>
      <c r="N194" s="258"/>
    </row>
    <row r="195" spans="1:14" s="33" customFormat="1" ht="24.75" customHeight="1" thickBot="1" x14ac:dyDescent="0.25">
      <c r="A195" s="15">
        <v>95</v>
      </c>
      <c r="B195" s="22" t="s">
        <v>112</v>
      </c>
      <c r="C195" s="30" t="s">
        <v>41</v>
      </c>
      <c r="D195" s="22" t="s">
        <v>9</v>
      </c>
      <c r="E195" s="34">
        <v>500000</v>
      </c>
      <c r="F195" s="30" t="s">
        <v>47</v>
      </c>
      <c r="G195" s="34">
        <v>0</v>
      </c>
      <c r="H195" s="35">
        <f t="shared" ref="H195" si="188">E195-G195</f>
        <v>500000</v>
      </c>
      <c r="I195" s="22"/>
      <c r="J195" s="23" t="s">
        <v>79</v>
      </c>
      <c r="K195" s="22">
        <v>956</v>
      </c>
      <c r="L195" s="32">
        <f t="shared" ref="L195" si="189">H195</f>
        <v>500000</v>
      </c>
      <c r="M195" s="56"/>
      <c r="N195" s="55"/>
    </row>
    <row r="196" spans="1:14" s="33" customFormat="1" ht="24.75" customHeight="1" thickBot="1" x14ac:dyDescent="0.25">
      <c r="A196" s="256" t="s">
        <v>154</v>
      </c>
      <c r="B196" s="257"/>
      <c r="C196" s="257"/>
      <c r="D196" s="257"/>
      <c r="E196" s="257"/>
      <c r="F196" s="257"/>
      <c r="G196" s="257"/>
      <c r="H196" s="257"/>
      <c r="I196" s="257"/>
      <c r="J196" s="257"/>
      <c r="K196" s="257"/>
      <c r="L196" s="257"/>
      <c r="M196" s="257"/>
      <c r="N196" s="258"/>
    </row>
    <row r="197" spans="1:14" s="33" customFormat="1" ht="24.75" customHeight="1" thickBot="1" x14ac:dyDescent="0.25">
      <c r="A197" s="15">
        <v>96</v>
      </c>
      <c r="B197" s="22" t="s">
        <v>112</v>
      </c>
      <c r="C197" s="30" t="s">
        <v>29</v>
      </c>
      <c r="D197" s="22" t="s">
        <v>9</v>
      </c>
      <c r="E197" s="34">
        <v>100000</v>
      </c>
      <c r="F197" s="30" t="s">
        <v>47</v>
      </c>
      <c r="G197" s="34">
        <v>0</v>
      </c>
      <c r="H197" s="35">
        <f t="shared" ref="H197" si="190">E197-G197</f>
        <v>100000</v>
      </c>
      <c r="I197" s="22"/>
      <c r="J197" s="23" t="s">
        <v>79</v>
      </c>
      <c r="K197" s="22">
        <v>956</v>
      </c>
      <c r="L197" s="32">
        <f t="shared" ref="L197" si="191">H197</f>
        <v>100000</v>
      </c>
      <c r="M197" s="56"/>
      <c r="N197" s="55"/>
    </row>
    <row r="198" spans="1:14" s="33" customFormat="1" ht="24.75" customHeight="1" thickBot="1" x14ac:dyDescent="0.25">
      <c r="A198" s="256" t="s">
        <v>155</v>
      </c>
      <c r="B198" s="257"/>
      <c r="C198" s="257"/>
      <c r="D198" s="257"/>
      <c r="E198" s="257"/>
      <c r="F198" s="257"/>
      <c r="G198" s="257"/>
      <c r="H198" s="257"/>
      <c r="I198" s="257"/>
      <c r="J198" s="257"/>
      <c r="K198" s="257"/>
      <c r="L198" s="257"/>
      <c r="M198" s="257"/>
      <c r="N198" s="258"/>
    </row>
    <row r="199" spans="1:14" s="33" customFormat="1" ht="36.75" thickBot="1" x14ac:dyDescent="0.25">
      <c r="A199" s="15">
        <v>97</v>
      </c>
      <c r="B199" s="22" t="s">
        <v>84</v>
      </c>
      <c r="C199" s="30" t="s">
        <v>30</v>
      </c>
      <c r="D199" s="22" t="s">
        <v>9</v>
      </c>
      <c r="E199" s="34">
        <v>500000</v>
      </c>
      <c r="F199" s="30" t="s">
        <v>47</v>
      </c>
      <c r="G199" s="34">
        <v>0</v>
      </c>
      <c r="H199" s="35">
        <f t="shared" ref="H199" si="192">E199-G199</f>
        <v>500000</v>
      </c>
      <c r="I199" s="22"/>
      <c r="J199" s="23" t="s">
        <v>79</v>
      </c>
      <c r="K199" s="22">
        <v>956</v>
      </c>
      <c r="L199" s="32">
        <f t="shared" ref="L199" si="193">H199</f>
        <v>500000</v>
      </c>
      <c r="M199" s="56"/>
      <c r="N199" s="55"/>
    </row>
    <row r="200" spans="1:14" s="33" customFormat="1" ht="24.75" customHeight="1" thickBot="1" x14ac:dyDescent="0.25">
      <c r="A200" s="256" t="s">
        <v>156</v>
      </c>
      <c r="B200" s="257"/>
      <c r="C200" s="257"/>
      <c r="D200" s="257"/>
      <c r="E200" s="257"/>
      <c r="F200" s="257"/>
      <c r="G200" s="257"/>
      <c r="H200" s="257"/>
      <c r="I200" s="257"/>
      <c r="J200" s="257"/>
      <c r="K200" s="257"/>
      <c r="L200" s="257"/>
      <c r="M200" s="257"/>
      <c r="N200" s="258"/>
    </row>
    <row r="201" spans="1:14" s="33" customFormat="1" ht="24.75" customHeight="1" thickBot="1" x14ac:dyDescent="0.25">
      <c r="A201" s="15">
        <v>98</v>
      </c>
      <c r="B201" s="22" t="s">
        <v>112</v>
      </c>
      <c r="C201" s="30" t="s">
        <v>20</v>
      </c>
      <c r="D201" s="22" t="s">
        <v>9</v>
      </c>
      <c r="E201" s="34">
        <v>100000</v>
      </c>
      <c r="F201" s="30" t="s">
        <v>47</v>
      </c>
      <c r="G201" s="34">
        <v>0</v>
      </c>
      <c r="H201" s="35">
        <f t="shared" ref="H201" si="194">E201-G201</f>
        <v>100000</v>
      </c>
      <c r="I201" s="22"/>
      <c r="J201" s="66" t="s">
        <v>168</v>
      </c>
      <c r="K201" s="22" t="s">
        <v>169</v>
      </c>
      <c r="L201" s="32">
        <f t="shared" ref="L201" si="195">H201</f>
        <v>100000</v>
      </c>
      <c r="M201" s="56"/>
      <c r="N201" s="55"/>
    </row>
    <row r="202" spans="1:14" s="33" customFormat="1" ht="24.75" customHeight="1" thickBot="1" x14ac:dyDescent="0.25">
      <c r="A202" s="256" t="s">
        <v>197</v>
      </c>
      <c r="B202" s="257"/>
      <c r="C202" s="257"/>
      <c r="D202" s="257"/>
      <c r="E202" s="257"/>
      <c r="F202" s="257"/>
      <c r="G202" s="257"/>
      <c r="H202" s="257"/>
      <c r="I202" s="257"/>
      <c r="J202" s="257"/>
      <c r="K202" s="257"/>
      <c r="L202" s="257"/>
      <c r="M202" s="257"/>
      <c r="N202" s="258"/>
    </row>
    <row r="203" spans="1:14" s="33" customFormat="1" ht="24.75" customHeight="1" thickBot="1" x14ac:dyDescent="0.25">
      <c r="A203" s="15">
        <v>99</v>
      </c>
      <c r="B203" s="22" t="s">
        <v>112</v>
      </c>
      <c r="C203" s="30" t="s">
        <v>29</v>
      </c>
      <c r="D203" s="22" t="s">
        <v>9</v>
      </c>
      <c r="E203" s="34">
        <v>200000</v>
      </c>
      <c r="F203" s="30" t="s">
        <v>47</v>
      </c>
      <c r="G203" s="34">
        <v>0</v>
      </c>
      <c r="H203" s="35">
        <f t="shared" ref="H203" si="196">E203-G203</f>
        <v>200000</v>
      </c>
      <c r="I203" s="22"/>
      <c r="J203" s="66" t="s">
        <v>168</v>
      </c>
      <c r="K203" s="22" t="s">
        <v>169</v>
      </c>
      <c r="L203" s="32">
        <f t="shared" ref="L203" si="197">H203</f>
        <v>200000</v>
      </c>
      <c r="M203" s="56"/>
      <c r="N203" s="55"/>
    </row>
    <row r="204" spans="1:14" s="33" customFormat="1" ht="26.25" customHeight="1" thickBot="1" x14ac:dyDescent="0.25">
      <c r="A204" s="256" t="s">
        <v>198</v>
      </c>
      <c r="B204" s="257"/>
      <c r="C204" s="257"/>
      <c r="D204" s="257"/>
      <c r="E204" s="257"/>
      <c r="F204" s="257"/>
      <c r="G204" s="257"/>
      <c r="H204" s="257"/>
      <c r="I204" s="257"/>
      <c r="J204" s="257"/>
      <c r="K204" s="257"/>
      <c r="L204" s="257"/>
      <c r="M204" s="257"/>
      <c r="N204" s="258"/>
    </row>
    <row r="205" spans="1:14" s="33" customFormat="1" ht="24.75" customHeight="1" thickBot="1" x14ac:dyDescent="0.25">
      <c r="A205" s="15">
        <v>100</v>
      </c>
      <c r="B205" s="22" t="s">
        <v>112</v>
      </c>
      <c r="C205" s="30" t="s">
        <v>13</v>
      </c>
      <c r="D205" s="22">
        <v>3074</v>
      </c>
      <c r="E205" s="34">
        <v>300000</v>
      </c>
      <c r="F205" s="30" t="s">
        <v>47</v>
      </c>
      <c r="G205" s="34">
        <v>100000</v>
      </c>
      <c r="H205" s="35">
        <f t="shared" ref="H205" si="198">E205-G205</f>
        <v>200000</v>
      </c>
      <c r="I205" s="22"/>
      <c r="J205" s="23" t="s">
        <v>20</v>
      </c>
      <c r="K205" s="22">
        <v>5082</v>
      </c>
      <c r="L205" s="32">
        <f t="shared" ref="L205" si="199">H205</f>
        <v>200000</v>
      </c>
      <c r="M205" s="56"/>
      <c r="N205" s="55"/>
    </row>
    <row r="206" spans="1:14" s="33" customFormat="1" ht="24.75" customHeight="1" thickBot="1" x14ac:dyDescent="0.25">
      <c r="A206" s="256" t="s">
        <v>157</v>
      </c>
      <c r="B206" s="257"/>
      <c r="C206" s="257"/>
      <c r="D206" s="257"/>
      <c r="E206" s="257"/>
      <c r="F206" s="257"/>
      <c r="G206" s="257"/>
      <c r="H206" s="257"/>
      <c r="I206" s="257"/>
      <c r="J206" s="257"/>
      <c r="K206" s="257"/>
      <c r="L206" s="257"/>
      <c r="M206" s="257"/>
      <c r="N206" s="258"/>
    </row>
    <row r="207" spans="1:14" s="33" customFormat="1" ht="24.75" customHeight="1" thickBot="1" x14ac:dyDescent="0.25">
      <c r="A207" s="15">
        <v>101</v>
      </c>
      <c r="B207" s="22" t="s">
        <v>112</v>
      </c>
      <c r="C207" s="30" t="s">
        <v>29</v>
      </c>
      <c r="D207" s="22" t="s">
        <v>9</v>
      </c>
      <c r="E207" s="34">
        <v>400000</v>
      </c>
      <c r="F207" s="30" t="s">
        <v>47</v>
      </c>
      <c r="G207" s="34">
        <v>0</v>
      </c>
      <c r="H207" s="35">
        <f t="shared" ref="H207" si="200">E207-G207</f>
        <v>400000</v>
      </c>
      <c r="I207" s="22"/>
      <c r="J207" s="66" t="s">
        <v>168</v>
      </c>
      <c r="K207" s="22" t="s">
        <v>169</v>
      </c>
      <c r="L207" s="32">
        <f t="shared" ref="L207" si="201">H207</f>
        <v>400000</v>
      </c>
      <c r="M207" s="56"/>
      <c r="N207" s="55"/>
    </row>
    <row r="208" spans="1:14" s="33" customFormat="1" ht="24.75" customHeight="1" thickBot="1" x14ac:dyDescent="0.25">
      <c r="A208" s="256" t="s">
        <v>200</v>
      </c>
      <c r="B208" s="257"/>
      <c r="C208" s="257"/>
      <c r="D208" s="257"/>
      <c r="E208" s="257"/>
      <c r="F208" s="257"/>
      <c r="G208" s="257"/>
      <c r="H208" s="257"/>
      <c r="I208" s="257"/>
      <c r="J208" s="257"/>
      <c r="K208" s="257"/>
      <c r="L208" s="257"/>
      <c r="M208" s="257"/>
      <c r="N208" s="258"/>
    </row>
    <row r="209" spans="1:14" s="33" customFormat="1" ht="24.75" customHeight="1" thickBot="1" x14ac:dyDescent="0.25">
      <c r="A209" s="15">
        <v>102</v>
      </c>
      <c r="B209" s="22" t="s">
        <v>112</v>
      </c>
      <c r="C209" s="30" t="s">
        <v>29</v>
      </c>
      <c r="D209" s="22" t="s">
        <v>9</v>
      </c>
      <c r="E209" s="34">
        <v>22000</v>
      </c>
      <c r="F209" s="30" t="s">
        <v>47</v>
      </c>
      <c r="G209" s="34">
        <v>0</v>
      </c>
      <c r="H209" s="35">
        <f t="shared" ref="H209" si="202">E209-G209</f>
        <v>22000</v>
      </c>
      <c r="I209" s="22"/>
      <c r="J209" s="23" t="s">
        <v>29</v>
      </c>
      <c r="K209" s="22">
        <v>6599</v>
      </c>
      <c r="L209" s="32">
        <f t="shared" ref="L209" si="203">H209</f>
        <v>22000</v>
      </c>
      <c r="M209" s="56"/>
      <c r="N209" s="55"/>
    </row>
    <row r="210" spans="1:14" s="33" customFormat="1" ht="24.75" customHeight="1" thickBot="1" x14ac:dyDescent="0.25">
      <c r="A210" s="256" t="s">
        <v>158</v>
      </c>
      <c r="B210" s="257"/>
      <c r="C210" s="257"/>
      <c r="D210" s="257"/>
      <c r="E210" s="257"/>
      <c r="F210" s="257"/>
      <c r="G210" s="257"/>
      <c r="H210" s="257"/>
      <c r="I210" s="257"/>
      <c r="J210" s="257"/>
      <c r="K210" s="257"/>
      <c r="L210" s="257"/>
      <c r="M210" s="257"/>
      <c r="N210" s="258"/>
    </row>
    <row r="211" spans="1:14" s="33" customFormat="1" ht="24.75" customHeight="1" thickBot="1" x14ac:dyDescent="0.25">
      <c r="A211" s="15">
        <v>103</v>
      </c>
      <c r="B211" s="22" t="s">
        <v>112</v>
      </c>
      <c r="C211" s="30" t="s">
        <v>48</v>
      </c>
      <c r="D211" s="22" t="s">
        <v>9</v>
      </c>
      <c r="E211" s="34">
        <v>72000</v>
      </c>
      <c r="F211" s="30" t="s">
        <v>47</v>
      </c>
      <c r="G211" s="34">
        <v>0</v>
      </c>
      <c r="H211" s="35">
        <f t="shared" ref="H211" si="204">E211-G211</f>
        <v>72000</v>
      </c>
      <c r="I211" s="22"/>
      <c r="J211" s="23" t="s">
        <v>79</v>
      </c>
      <c r="K211" s="22">
        <v>956</v>
      </c>
      <c r="L211" s="32">
        <f t="shared" ref="L211" si="205">H211</f>
        <v>72000</v>
      </c>
      <c r="M211" s="56"/>
      <c r="N211" s="55"/>
    </row>
    <row r="212" spans="1:14" s="33" customFormat="1" ht="24.75" customHeight="1" thickBot="1" x14ac:dyDescent="0.25">
      <c r="A212" s="256" t="s">
        <v>159</v>
      </c>
      <c r="B212" s="257"/>
      <c r="C212" s="257"/>
      <c r="D212" s="257"/>
      <c r="E212" s="257"/>
      <c r="F212" s="257"/>
      <c r="G212" s="257"/>
      <c r="H212" s="257"/>
      <c r="I212" s="257"/>
      <c r="J212" s="257"/>
      <c r="K212" s="257"/>
      <c r="L212" s="257"/>
      <c r="M212" s="257"/>
      <c r="N212" s="258"/>
    </row>
    <row r="213" spans="1:14" s="33" customFormat="1" ht="36.75" thickBot="1" x14ac:dyDescent="0.25">
      <c r="A213" s="15">
        <v>104</v>
      </c>
      <c r="B213" s="22" t="s">
        <v>121</v>
      </c>
      <c r="C213" s="30" t="s">
        <v>21</v>
      </c>
      <c r="D213" s="22" t="s">
        <v>9</v>
      </c>
      <c r="E213" s="34">
        <v>300000</v>
      </c>
      <c r="F213" s="30" t="s">
        <v>47</v>
      </c>
      <c r="G213" s="34">
        <v>0</v>
      </c>
      <c r="H213" s="35">
        <f t="shared" ref="H213" si="206">E213-G213</f>
        <v>300000</v>
      </c>
      <c r="I213" s="22"/>
      <c r="J213" s="23" t="s">
        <v>79</v>
      </c>
      <c r="K213" s="22">
        <v>956</v>
      </c>
      <c r="L213" s="32">
        <f t="shared" ref="L213" si="207">H213</f>
        <v>300000</v>
      </c>
      <c r="M213" s="56"/>
      <c r="N213" s="55"/>
    </row>
    <row r="214" spans="1:14" s="33" customFormat="1" ht="31.5" customHeight="1" thickBot="1" x14ac:dyDescent="0.25">
      <c r="A214" s="256" t="s">
        <v>461</v>
      </c>
      <c r="B214" s="257"/>
      <c r="C214" s="257"/>
      <c r="D214" s="257"/>
      <c r="E214" s="257"/>
      <c r="F214" s="257"/>
      <c r="G214" s="257"/>
      <c r="H214" s="257"/>
      <c r="I214" s="257"/>
      <c r="J214" s="257"/>
      <c r="K214" s="257"/>
      <c r="L214" s="257"/>
      <c r="M214" s="257"/>
      <c r="N214" s="258"/>
    </row>
    <row r="215" spans="1:14" s="33" customFormat="1" ht="36.75" thickBot="1" x14ac:dyDescent="0.25">
      <c r="A215" s="15">
        <v>105</v>
      </c>
      <c r="B215" s="22" t="s">
        <v>171</v>
      </c>
      <c r="C215" s="30" t="s">
        <v>21</v>
      </c>
      <c r="D215" s="22" t="s">
        <v>9</v>
      </c>
      <c r="E215" s="34">
        <v>15000000</v>
      </c>
      <c r="F215" s="30" t="s">
        <v>47</v>
      </c>
      <c r="G215" s="34">
        <v>0</v>
      </c>
      <c r="H215" s="35">
        <f t="shared" ref="H215" si="208">E215-G215</f>
        <v>15000000</v>
      </c>
      <c r="I215" s="22"/>
      <c r="J215" s="23" t="s">
        <v>41</v>
      </c>
      <c r="K215" s="22">
        <v>5525</v>
      </c>
      <c r="L215" s="32">
        <f t="shared" ref="L215" si="209">H215</f>
        <v>15000000</v>
      </c>
      <c r="M215" s="56"/>
      <c r="N215" s="55"/>
    </row>
    <row r="216" spans="1:14" s="33" customFormat="1" ht="31.5" customHeight="1" thickBot="1" x14ac:dyDescent="0.25">
      <c r="A216" s="256" t="s">
        <v>172</v>
      </c>
      <c r="B216" s="257"/>
      <c r="C216" s="257"/>
      <c r="D216" s="257"/>
      <c r="E216" s="257"/>
      <c r="F216" s="257"/>
      <c r="G216" s="257"/>
      <c r="H216" s="257"/>
      <c r="I216" s="257"/>
      <c r="J216" s="257"/>
      <c r="K216" s="257"/>
      <c r="L216" s="257"/>
      <c r="M216" s="257"/>
      <c r="N216" s="258"/>
    </row>
    <row r="217" spans="1:14" s="33" customFormat="1" ht="36.75" thickBot="1" x14ac:dyDescent="0.25">
      <c r="A217" s="15">
        <v>106</v>
      </c>
      <c r="B217" s="22" t="s">
        <v>171</v>
      </c>
      <c r="C217" s="30" t="s">
        <v>21</v>
      </c>
      <c r="D217" s="22" t="s">
        <v>9</v>
      </c>
      <c r="E217" s="34">
        <v>30000000</v>
      </c>
      <c r="F217" s="30" t="s">
        <v>47</v>
      </c>
      <c r="G217" s="34">
        <v>0</v>
      </c>
      <c r="H217" s="35">
        <f t="shared" ref="H217" si="210">E217-G217</f>
        <v>30000000</v>
      </c>
      <c r="I217" s="22"/>
      <c r="J217" s="23" t="s">
        <v>79</v>
      </c>
      <c r="K217" s="22">
        <v>956</v>
      </c>
      <c r="L217" s="32">
        <f t="shared" ref="L217" si="211">H217</f>
        <v>30000000</v>
      </c>
      <c r="M217" s="56"/>
      <c r="N217" s="55"/>
    </row>
    <row r="218" spans="1:14" s="33" customFormat="1" ht="24.75" customHeight="1" thickBot="1" x14ac:dyDescent="0.25">
      <c r="A218" s="256" t="s">
        <v>173</v>
      </c>
      <c r="B218" s="257"/>
      <c r="C218" s="257"/>
      <c r="D218" s="257"/>
      <c r="E218" s="257"/>
      <c r="F218" s="257"/>
      <c r="G218" s="257"/>
      <c r="H218" s="257"/>
      <c r="I218" s="257"/>
      <c r="J218" s="257"/>
      <c r="K218" s="257"/>
      <c r="L218" s="257"/>
      <c r="M218" s="257"/>
      <c r="N218" s="258"/>
    </row>
    <row r="219" spans="1:14" s="33" customFormat="1" ht="36.75" thickBot="1" x14ac:dyDescent="0.25">
      <c r="A219" s="15">
        <v>107</v>
      </c>
      <c r="B219" s="22" t="s">
        <v>171</v>
      </c>
      <c r="C219" s="30" t="s">
        <v>21</v>
      </c>
      <c r="D219" s="22" t="s">
        <v>9</v>
      </c>
      <c r="E219" s="34">
        <v>10000000</v>
      </c>
      <c r="F219" s="30" t="s">
        <v>47</v>
      </c>
      <c r="G219" s="34">
        <v>0</v>
      </c>
      <c r="H219" s="35">
        <f t="shared" ref="H219" si="212">E219-G219</f>
        <v>10000000</v>
      </c>
      <c r="I219" s="22"/>
      <c r="J219" s="23" t="s">
        <v>19</v>
      </c>
      <c r="K219" s="22">
        <v>6067</v>
      </c>
      <c r="L219" s="32">
        <f t="shared" ref="L219" si="213">H219</f>
        <v>10000000</v>
      </c>
      <c r="M219" s="56"/>
      <c r="N219" s="55"/>
    </row>
    <row r="220" spans="1:14" s="33" customFormat="1" ht="24.75" customHeight="1" thickBot="1" x14ac:dyDescent="0.25">
      <c r="A220" s="256" t="s">
        <v>174</v>
      </c>
      <c r="B220" s="257"/>
      <c r="C220" s="257"/>
      <c r="D220" s="257"/>
      <c r="E220" s="257"/>
      <c r="F220" s="257"/>
      <c r="G220" s="257"/>
      <c r="H220" s="257"/>
      <c r="I220" s="257"/>
      <c r="J220" s="257"/>
      <c r="K220" s="257"/>
      <c r="L220" s="257"/>
      <c r="M220" s="257"/>
      <c r="N220" s="258"/>
    </row>
    <row r="221" spans="1:14" s="33" customFormat="1" ht="36.75" thickBot="1" x14ac:dyDescent="0.25">
      <c r="A221" s="15">
        <v>108</v>
      </c>
      <c r="B221" s="22" t="s">
        <v>171</v>
      </c>
      <c r="C221" s="30" t="s">
        <v>18</v>
      </c>
      <c r="D221" s="22" t="s">
        <v>9</v>
      </c>
      <c r="E221" s="34">
        <v>70000</v>
      </c>
      <c r="F221" s="30" t="s">
        <v>47</v>
      </c>
      <c r="G221" s="34">
        <v>0</v>
      </c>
      <c r="H221" s="35">
        <f t="shared" ref="H221" si="214">E221-G221</f>
        <v>70000</v>
      </c>
      <c r="I221" s="22"/>
      <c r="J221" s="23" t="s">
        <v>23</v>
      </c>
      <c r="K221" s="22">
        <v>6250</v>
      </c>
      <c r="L221" s="32">
        <f t="shared" ref="L221" si="215">H221</f>
        <v>70000</v>
      </c>
      <c r="M221" s="56"/>
      <c r="N221" s="55"/>
    </row>
    <row r="222" spans="1:14" s="33" customFormat="1" ht="24.75" customHeight="1" thickBot="1" x14ac:dyDescent="0.25">
      <c r="A222" s="256" t="s">
        <v>175</v>
      </c>
      <c r="B222" s="257"/>
      <c r="C222" s="257"/>
      <c r="D222" s="257"/>
      <c r="E222" s="257"/>
      <c r="F222" s="257"/>
      <c r="G222" s="257"/>
      <c r="H222" s="257"/>
      <c r="I222" s="257"/>
      <c r="J222" s="257"/>
      <c r="K222" s="257"/>
      <c r="L222" s="257"/>
      <c r="M222" s="257"/>
      <c r="N222" s="258"/>
    </row>
    <row r="223" spans="1:14" s="33" customFormat="1" ht="24.75" customHeight="1" thickBot="1" x14ac:dyDescent="0.25">
      <c r="A223" s="15">
        <v>109</v>
      </c>
      <c r="B223" s="22" t="s">
        <v>112</v>
      </c>
      <c r="C223" s="30" t="s">
        <v>25</v>
      </c>
      <c r="D223" s="22">
        <v>6121</v>
      </c>
      <c r="E223" s="34"/>
      <c r="F223" s="30" t="s">
        <v>47</v>
      </c>
      <c r="G223" s="34"/>
      <c r="H223" s="35">
        <f t="shared" ref="H223" si="216">E223-G223</f>
        <v>0</v>
      </c>
      <c r="I223" s="22"/>
      <c r="J223" s="23" t="s">
        <v>29</v>
      </c>
      <c r="K223" s="22">
        <v>6599</v>
      </c>
      <c r="L223" s="32">
        <f t="shared" ref="L223" si="217">H223</f>
        <v>0</v>
      </c>
      <c r="M223" s="56"/>
      <c r="N223" s="55"/>
    </row>
    <row r="224" spans="1:14" s="33" customFormat="1" ht="24.75" customHeight="1" thickBot="1" x14ac:dyDescent="0.25">
      <c r="A224" s="60"/>
      <c r="B224" s="61"/>
      <c r="C224" s="36"/>
      <c r="D224" s="61"/>
      <c r="E224" s="34"/>
      <c r="F224" s="30"/>
      <c r="G224" s="34"/>
      <c r="H224" s="34"/>
      <c r="I224" s="22"/>
      <c r="J224" s="30"/>
      <c r="K224" s="30"/>
      <c r="L224" s="32"/>
      <c r="M224" s="70" t="s">
        <v>459</v>
      </c>
      <c r="N224" s="111" t="s">
        <v>460</v>
      </c>
    </row>
    <row r="225" spans="1:14" s="33" customFormat="1" ht="24.75" customHeight="1" thickBot="1" x14ac:dyDescent="0.25">
      <c r="A225" s="15">
        <v>110</v>
      </c>
      <c r="B225" s="22" t="s">
        <v>112</v>
      </c>
      <c r="C225" s="30" t="s">
        <v>29</v>
      </c>
      <c r="D225" s="22">
        <v>6597</v>
      </c>
      <c r="E225" s="34">
        <v>1000000</v>
      </c>
      <c r="F225" s="30" t="s">
        <v>47</v>
      </c>
      <c r="G225" s="34">
        <v>250000</v>
      </c>
      <c r="H225" s="35">
        <f t="shared" ref="H225" si="218">E225-G225</f>
        <v>750000</v>
      </c>
      <c r="I225" s="22"/>
      <c r="J225" s="23" t="s">
        <v>123</v>
      </c>
      <c r="K225" s="22">
        <v>4907</v>
      </c>
      <c r="L225" s="32">
        <f t="shared" ref="L225" si="219">H225</f>
        <v>750000</v>
      </c>
      <c r="M225" s="56"/>
      <c r="N225" s="55"/>
    </row>
    <row r="226" spans="1:14" s="33" customFormat="1" ht="24.75" customHeight="1" thickBot="1" x14ac:dyDescent="0.25">
      <c r="A226" s="256" t="s">
        <v>176</v>
      </c>
      <c r="B226" s="257"/>
      <c r="C226" s="257"/>
      <c r="D226" s="257"/>
      <c r="E226" s="257"/>
      <c r="F226" s="257"/>
      <c r="G226" s="257"/>
      <c r="H226" s="257"/>
      <c r="I226" s="257"/>
      <c r="J226" s="257"/>
      <c r="K226" s="257"/>
      <c r="L226" s="257"/>
      <c r="M226" s="257"/>
      <c r="N226" s="258"/>
    </row>
    <row r="227" spans="1:14" s="33" customFormat="1" ht="24.75" customHeight="1" thickBot="1" x14ac:dyDescent="0.25">
      <c r="A227" s="15">
        <v>111</v>
      </c>
      <c r="B227" s="22" t="s">
        <v>112</v>
      </c>
      <c r="C227" s="30" t="s">
        <v>29</v>
      </c>
      <c r="D227" s="22">
        <v>6597</v>
      </c>
      <c r="E227" s="34">
        <v>1000000</v>
      </c>
      <c r="F227" s="30" t="s">
        <v>47</v>
      </c>
      <c r="G227" s="34">
        <v>250000</v>
      </c>
      <c r="H227" s="35">
        <f t="shared" ref="H227" si="220">E227-G227</f>
        <v>750000</v>
      </c>
      <c r="I227" s="22"/>
      <c r="J227" s="23" t="s">
        <v>79</v>
      </c>
      <c r="K227" s="22">
        <v>8019</v>
      </c>
      <c r="L227" s="32">
        <f t="shared" ref="L227" si="221">H227</f>
        <v>750000</v>
      </c>
      <c r="M227" s="56"/>
      <c r="N227" s="55"/>
    </row>
    <row r="228" spans="1:14" s="33" customFormat="1" ht="24.75" customHeight="1" thickBot="1" x14ac:dyDescent="0.25">
      <c r="A228" s="256" t="s">
        <v>177</v>
      </c>
      <c r="B228" s="257"/>
      <c r="C228" s="257"/>
      <c r="D228" s="257"/>
      <c r="E228" s="257"/>
      <c r="F228" s="257"/>
      <c r="G228" s="257"/>
      <c r="H228" s="257"/>
      <c r="I228" s="257"/>
      <c r="J228" s="257"/>
      <c r="K228" s="257"/>
      <c r="L228" s="257"/>
      <c r="M228" s="257"/>
      <c r="N228" s="258"/>
    </row>
    <row r="229" spans="1:14" s="33" customFormat="1" ht="24.75" customHeight="1" thickBot="1" x14ac:dyDescent="0.25">
      <c r="A229" s="15">
        <v>112</v>
      </c>
      <c r="B229" s="22" t="s">
        <v>112</v>
      </c>
      <c r="C229" s="30" t="s">
        <v>29</v>
      </c>
      <c r="D229" s="22">
        <v>6597</v>
      </c>
      <c r="E229" s="34">
        <v>1000000</v>
      </c>
      <c r="F229" s="30" t="s">
        <v>47</v>
      </c>
      <c r="G229" s="34">
        <v>250000</v>
      </c>
      <c r="H229" s="35">
        <f t="shared" ref="H229" si="222">E229-G229</f>
        <v>750000</v>
      </c>
      <c r="I229" s="22"/>
      <c r="J229" s="23" t="s">
        <v>79</v>
      </c>
      <c r="K229" s="22">
        <v>965</v>
      </c>
      <c r="L229" s="32">
        <f t="shared" ref="L229" si="223">H229</f>
        <v>750000</v>
      </c>
      <c r="M229" s="56"/>
      <c r="N229" s="55"/>
    </row>
    <row r="230" spans="1:14" s="33" customFormat="1" ht="24.75" customHeight="1" thickBot="1" x14ac:dyDescent="0.25">
      <c r="A230" s="256" t="s">
        <v>253</v>
      </c>
      <c r="B230" s="257"/>
      <c r="C230" s="257"/>
      <c r="D230" s="257"/>
      <c r="E230" s="257"/>
      <c r="F230" s="257"/>
      <c r="G230" s="257"/>
      <c r="H230" s="257"/>
      <c r="I230" s="257"/>
      <c r="J230" s="257"/>
      <c r="K230" s="257"/>
      <c r="L230" s="257"/>
      <c r="M230" s="257"/>
      <c r="N230" s="258"/>
    </row>
    <row r="231" spans="1:14" s="33" customFormat="1" ht="24.75" customHeight="1" thickBot="1" x14ac:dyDescent="0.25">
      <c r="A231" s="15">
        <v>113</v>
      </c>
      <c r="B231" s="22" t="s">
        <v>112</v>
      </c>
      <c r="C231" s="30" t="s">
        <v>29</v>
      </c>
      <c r="D231" s="22">
        <v>6597</v>
      </c>
      <c r="E231" s="34">
        <v>1000000</v>
      </c>
      <c r="F231" s="30" t="s">
        <v>47</v>
      </c>
      <c r="G231" s="34">
        <v>250000</v>
      </c>
      <c r="H231" s="35">
        <f t="shared" ref="H231" si="224">E231-G231</f>
        <v>750000</v>
      </c>
      <c r="I231" s="22"/>
      <c r="J231" s="23" t="s">
        <v>79</v>
      </c>
      <c r="K231" s="22">
        <v>956</v>
      </c>
      <c r="L231" s="32">
        <f t="shared" ref="L231" si="225">H231</f>
        <v>750000</v>
      </c>
      <c r="M231" s="56"/>
      <c r="N231" s="55"/>
    </row>
    <row r="232" spans="1:14" s="33" customFormat="1" ht="24.75" customHeight="1" thickBot="1" x14ac:dyDescent="0.25">
      <c r="A232" s="256" t="s">
        <v>178</v>
      </c>
      <c r="B232" s="257"/>
      <c r="C232" s="257"/>
      <c r="D232" s="257"/>
      <c r="E232" s="257"/>
      <c r="F232" s="257"/>
      <c r="G232" s="257"/>
      <c r="H232" s="257"/>
      <c r="I232" s="257"/>
      <c r="J232" s="257"/>
      <c r="K232" s="257"/>
      <c r="L232" s="257"/>
      <c r="M232" s="257"/>
      <c r="N232" s="258"/>
    </row>
    <row r="233" spans="1:14" s="33" customFormat="1" ht="24.75" customHeight="1" thickBot="1" x14ac:dyDescent="0.25">
      <c r="A233" s="15">
        <v>114</v>
      </c>
      <c r="B233" s="22" t="s">
        <v>112</v>
      </c>
      <c r="C233" s="30" t="s">
        <v>25</v>
      </c>
      <c r="D233" s="22" t="s">
        <v>9</v>
      </c>
      <c r="E233" s="34">
        <v>1012500</v>
      </c>
      <c r="F233" s="30" t="s">
        <v>47</v>
      </c>
      <c r="G233" s="34">
        <v>0</v>
      </c>
      <c r="H233" s="35">
        <f t="shared" ref="H233" si="226">E233-G233</f>
        <v>1012500</v>
      </c>
      <c r="I233" s="22"/>
      <c r="J233" s="23" t="s">
        <v>25</v>
      </c>
      <c r="K233" s="22">
        <v>4081</v>
      </c>
      <c r="L233" s="32">
        <f t="shared" ref="L233" si="227">H233</f>
        <v>1012500</v>
      </c>
      <c r="M233" s="56"/>
      <c r="N233" s="55"/>
    </row>
    <row r="234" spans="1:14" s="33" customFormat="1" ht="24.75" customHeight="1" thickBot="1" x14ac:dyDescent="0.25">
      <c r="A234" s="256" t="s">
        <v>254</v>
      </c>
      <c r="B234" s="257"/>
      <c r="C234" s="257"/>
      <c r="D234" s="257"/>
      <c r="E234" s="257"/>
      <c r="F234" s="257"/>
      <c r="G234" s="257"/>
      <c r="H234" s="257"/>
      <c r="I234" s="257"/>
      <c r="J234" s="257"/>
      <c r="K234" s="257"/>
      <c r="L234" s="257"/>
      <c r="M234" s="257"/>
      <c r="N234" s="258"/>
    </row>
    <row r="235" spans="1:14" s="33" customFormat="1" ht="24.75" customHeight="1" thickBot="1" x14ac:dyDescent="0.25">
      <c r="A235" s="15">
        <v>115</v>
      </c>
      <c r="B235" s="22" t="s">
        <v>112</v>
      </c>
      <c r="C235" s="30" t="s">
        <v>19</v>
      </c>
      <c r="D235" s="22" t="s">
        <v>9</v>
      </c>
      <c r="E235" s="34">
        <v>300000</v>
      </c>
      <c r="F235" s="30" t="s">
        <v>47</v>
      </c>
      <c r="G235" s="34">
        <v>0</v>
      </c>
      <c r="H235" s="35">
        <f t="shared" ref="H235" si="228">E235-G235</f>
        <v>300000</v>
      </c>
      <c r="I235" s="22"/>
      <c r="J235" s="23" t="s">
        <v>79</v>
      </c>
      <c r="K235" s="22">
        <v>956</v>
      </c>
      <c r="L235" s="32">
        <f t="shared" ref="L235" si="229">H235</f>
        <v>300000</v>
      </c>
      <c r="M235" s="56"/>
      <c r="N235" s="55"/>
    </row>
    <row r="236" spans="1:14" s="33" customFormat="1" ht="31.5" customHeight="1" thickBot="1" x14ac:dyDescent="0.25">
      <c r="A236" s="256" t="s">
        <v>179</v>
      </c>
      <c r="B236" s="257"/>
      <c r="C236" s="257"/>
      <c r="D236" s="257"/>
      <c r="E236" s="257"/>
      <c r="F236" s="257"/>
      <c r="G236" s="257"/>
      <c r="H236" s="257"/>
      <c r="I236" s="257"/>
      <c r="J236" s="257"/>
      <c r="K236" s="257"/>
      <c r="L236" s="257"/>
      <c r="M236" s="257"/>
      <c r="N236" s="258"/>
    </row>
    <row r="237" spans="1:14" s="33" customFormat="1" ht="24.75" customHeight="1" thickBot="1" x14ac:dyDescent="0.25">
      <c r="A237" s="15">
        <v>116</v>
      </c>
      <c r="B237" s="22" t="s">
        <v>112</v>
      </c>
      <c r="C237" s="30" t="s">
        <v>16</v>
      </c>
      <c r="D237" s="22" t="s">
        <v>9</v>
      </c>
      <c r="E237" s="34">
        <v>300000</v>
      </c>
      <c r="F237" s="30" t="s">
        <v>47</v>
      </c>
      <c r="G237" s="34">
        <v>0</v>
      </c>
      <c r="H237" s="35">
        <f t="shared" ref="H237" si="230">E237-G237</f>
        <v>300000</v>
      </c>
      <c r="I237" s="22"/>
      <c r="J237" s="23" t="s">
        <v>79</v>
      </c>
      <c r="K237" s="22">
        <v>956</v>
      </c>
      <c r="L237" s="32">
        <f t="shared" ref="L237" si="231">H237</f>
        <v>300000</v>
      </c>
      <c r="M237" s="56"/>
      <c r="N237" s="55"/>
    </row>
    <row r="238" spans="1:14" s="33" customFormat="1" ht="31.5" customHeight="1" thickBot="1" x14ac:dyDescent="0.25">
      <c r="A238" s="256" t="s">
        <v>180</v>
      </c>
      <c r="B238" s="257"/>
      <c r="C238" s="257"/>
      <c r="D238" s="257"/>
      <c r="E238" s="257"/>
      <c r="F238" s="257"/>
      <c r="G238" s="257"/>
      <c r="H238" s="257"/>
      <c r="I238" s="257"/>
      <c r="J238" s="257"/>
      <c r="K238" s="257"/>
      <c r="L238" s="257"/>
      <c r="M238" s="257"/>
      <c r="N238" s="258"/>
    </row>
    <row r="239" spans="1:14" s="33" customFormat="1" ht="24.75" customHeight="1" thickBot="1" x14ac:dyDescent="0.25">
      <c r="A239" s="15">
        <v>117</v>
      </c>
      <c r="B239" s="22" t="s">
        <v>112</v>
      </c>
      <c r="C239" s="30" t="s">
        <v>39</v>
      </c>
      <c r="D239" s="22" t="s">
        <v>9</v>
      </c>
      <c r="E239" s="34">
        <v>50000</v>
      </c>
      <c r="F239" s="30" t="s">
        <v>47</v>
      </c>
      <c r="G239" s="34">
        <v>0</v>
      </c>
      <c r="H239" s="35">
        <f t="shared" ref="H239" si="232">E239-G239</f>
        <v>50000</v>
      </c>
      <c r="I239" s="22"/>
      <c r="J239" s="23" t="s">
        <v>39</v>
      </c>
      <c r="K239" s="22">
        <v>6053</v>
      </c>
      <c r="L239" s="32">
        <f t="shared" ref="L239" si="233">H239</f>
        <v>50000</v>
      </c>
      <c r="M239" s="56"/>
      <c r="N239" s="55"/>
    </row>
    <row r="240" spans="1:14" s="33" customFormat="1" ht="31.5" customHeight="1" thickBot="1" x14ac:dyDescent="0.25">
      <c r="A240" s="256" t="s">
        <v>181</v>
      </c>
      <c r="B240" s="257"/>
      <c r="C240" s="257"/>
      <c r="D240" s="257"/>
      <c r="E240" s="257"/>
      <c r="F240" s="257"/>
      <c r="G240" s="257"/>
      <c r="H240" s="257"/>
      <c r="I240" s="257"/>
      <c r="J240" s="257"/>
      <c r="K240" s="257"/>
      <c r="L240" s="257"/>
      <c r="M240" s="257"/>
      <c r="N240" s="258"/>
    </row>
    <row r="241" spans="1:14" s="33" customFormat="1" ht="24.75" customHeight="1" thickBot="1" x14ac:dyDescent="0.25">
      <c r="A241" s="15">
        <v>118</v>
      </c>
      <c r="B241" s="22" t="s">
        <v>112</v>
      </c>
      <c r="C241" s="30" t="s">
        <v>39</v>
      </c>
      <c r="D241" s="22" t="s">
        <v>9</v>
      </c>
      <c r="E241" s="34">
        <v>30000</v>
      </c>
      <c r="F241" s="30" t="s">
        <v>47</v>
      </c>
      <c r="G241" s="34">
        <v>0</v>
      </c>
      <c r="H241" s="35">
        <f t="shared" ref="H241" si="234">E241-G241</f>
        <v>30000</v>
      </c>
      <c r="I241" s="22"/>
      <c r="J241" s="23" t="s">
        <v>39</v>
      </c>
      <c r="K241" s="22">
        <v>6053</v>
      </c>
      <c r="L241" s="32">
        <f t="shared" ref="L241" si="235">H241</f>
        <v>30000</v>
      </c>
      <c r="M241" s="56"/>
      <c r="N241" s="55"/>
    </row>
    <row r="242" spans="1:14" s="33" customFormat="1" ht="31.5" customHeight="1" thickBot="1" x14ac:dyDescent="0.25">
      <c r="A242" s="256" t="s">
        <v>182</v>
      </c>
      <c r="B242" s="257"/>
      <c r="C242" s="257"/>
      <c r="D242" s="257"/>
      <c r="E242" s="257"/>
      <c r="F242" s="257"/>
      <c r="G242" s="257"/>
      <c r="H242" s="257"/>
      <c r="I242" s="257"/>
      <c r="J242" s="257"/>
      <c r="K242" s="257"/>
      <c r="L242" s="257"/>
      <c r="M242" s="257"/>
      <c r="N242" s="258"/>
    </row>
    <row r="243" spans="1:14" s="33" customFormat="1" ht="24.75" customHeight="1" thickBot="1" x14ac:dyDescent="0.25">
      <c r="A243" s="15">
        <v>119</v>
      </c>
      <c r="B243" s="22" t="s">
        <v>112</v>
      </c>
      <c r="C243" s="30" t="s">
        <v>20</v>
      </c>
      <c r="D243" s="22" t="s">
        <v>9</v>
      </c>
      <c r="E243" s="34">
        <v>200000</v>
      </c>
      <c r="F243" s="30" t="s">
        <v>47</v>
      </c>
      <c r="G243" s="34">
        <v>0</v>
      </c>
      <c r="H243" s="35">
        <f t="shared" ref="H243" si="236">E243-G243</f>
        <v>200000</v>
      </c>
      <c r="I243" s="22"/>
      <c r="J243" s="23" t="s">
        <v>20</v>
      </c>
      <c r="K243" s="22">
        <v>5082</v>
      </c>
      <c r="L243" s="32">
        <f t="shared" ref="L243" si="237">H243</f>
        <v>200000</v>
      </c>
      <c r="M243" s="56"/>
      <c r="N243" s="55"/>
    </row>
    <row r="244" spans="1:14" s="33" customFormat="1" ht="31.5" customHeight="1" thickBot="1" x14ac:dyDescent="0.25">
      <c r="A244" s="256" t="s">
        <v>183</v>
      </c>
      <c r="B244" s="257"/>
      <c r="C244" s="257"/>
      <c r="D244" s="257"/>
      <c r="E244" s="257"/>
      <c r="F244" s="257"/>
      <c r="G244" s="257"/>
      <c r="H244" s="257"/>
      <c r="I244" s="257"/>
      <c r="J244" s="257"/>
      <c r="K244" s="257"/>
      <c r="L244" s="257"/>
      <c r="M244" s="257"/>
      <c r="N244" s="258"/>
    </row>
    <row r="245" spans="1:14" s="33" customFormat="1" ht="24.75" customHeight="1" thickBot="1" x14ac:dyDescent="0.25">
      <c r="A245" s="15">
        <v>120</v>
      </c>
      <c r="B245" s="22" t="s">
        <v>112</v>
      </c>
      <c r="C245" s="30" t="s">
        <v>20</v>
      </c>
      <c r="D245" s="22" t="s">
        <v>9</v>
      </c>
      <c r="E245" s="34">
        <v>100000</v>
      </c>
      <c r="F245" s="30" t="s">
        <v>47</v>
      </c>
      <c r="G245" s="34">
        <v>0</v>
      </c>
      <c r="H245" s="35">
        <f t="shared" ref="H245" si="238">E245-G245</f>
        <v>100000</v>
      </c>
      <c r="I245" s="22"/>
      <c r="J245" s="23" t="s">
        <v>79</v>
      </c>
      <c r="K245" s="22">
        <v>956</v>
      </c>
      <c r="L245" s="32">
        <f t="shared" ref="L245" si="239">H245</f>
        <v>100000</v>
      </c>
      <c r="M245" s="56"/>
      <c r="N245" s="55"/>
    </row>
    <row r="246" spans="1:14" s="33" customFormat="1" ht="31.5" customHeight="1" thickBot="1" x14ac:dyDescent="0.25">
      <c r="A246" s="256" t="s">
        <v>184</v>
      </c>
      <c r="B246" s="257"/>
      <c r="C246" s="257"/>
      <c r="D246" s="257"/>
      <c r="E246" s="257"/>
      <c r="F246" s="257"/>
      <c r="G246" s="257"/>
      <c r="H246" s="257"/>
      <c r="I246" s="257"/>
      <c r="J246" s="257"/>
      <c r="K246" s="257"/>
      <c r="L246" s="257"/>
      <c r="M246" s="257"/>
      <c r="N246" s="258"/>
    </row>
    <row r="247" spans="1:14" s="33" customFormat="1" ht="24.75" customHeight="1" thickBot="1" x14ac:dyDescent="0.25">
      <c r="A247" s="15">
        <v>121</v>
      </c>
      <c r="B247" s="22" t="s">
        <v>112</v>
      </c>
      <c r="C247" s="30" t="s">
        <v>16</v>
      </c>
      <c r="D247" s="22" t="s">
        <v>9</v>
      </c>
      <c r="E247" s="34">
        <v>300000</v>
      </c>
      <c r="F247" s="30" t="s">
        <v>47</v>
      </c>
      <c r="G247" s="34">
        <v>0</v>
      </c>
      <c r="H247" s="35">
        <f t="shared" ref="H247" si="240">E247-G247</f>
        <v>300000</v>
      </c>
      <c r="I247" s="22"/>
      <c r="J247" s="23" t="s">
        <v>16</v>
      </c>
      <c r="K247" s="22">
        <v>6160</v>
      </c>
      <c r="L247" s="32">
        <f t="shared" ref="L247" si="241">H247</f>
        <v>300000</v>
      </c>
      <c r="M247" s="56"/>
      <c r="N247" s="55"/>
    </row>
    <row r="248" spans="1:14" s="33" customFormat="1" ht="31.5" customHeight="1" thickBot="1" x14ac:dyDescent="0.25">
      <c r="A248" s="256" t="s">
        <v>255</v>
      </c>
      <c r="B248" s="257"/>
      <c r="C248" s="257"/>
      <c r="D248" s="257"/>
      <c r="E248" s="257"/>
      <c r="F248" s="257"/>
      <c r="G248" s="257"/>
      <c r="H248" s="257"/>
      <c r="I248" s="257"/>
      <c r="J248" s="257"/>
      <c r="K248" s="257"/>
      <c r="L248" s="257"/>
      <c r="M248" s="257"/>
      <c r="N248" s="258"/>
    </row>
    <row r="249" spans="1:14" s="33" customFormat="1" ht="24.75" customHeight="1" thickBot="1" x14ac:dyDescent="0.25">
      <c r="A249" s="15">
        <v>122</v>
      </c>
      <c r="B249" s="22" t="s">
        <v>112</v>
      </c>
      <c r="C249" s="30" t="s">
        <v>20</v>
      </c>
      <c r="D249" s="22" t="s">
        <v>9</v>
      </c>
      <c r="E249" s="34">
        <v>30000</v>
      </c>
      <c r="F249" s="30" t="s">
        <v>47</v>
      </c>
      <c r="G249" s="34">
        <v>0</v>
      </c>
      <c r="H249" s="35">
        <f t="shared" ref="H249" si="242">E249-G249</f>
        <v>30000</v>
      </c>
      <c r="I249" s="22"/>
      <c r="J249" s="23" t="s">
        <v>20</v>
      </c>
      <c r="K249" s="22">
        <v>5082</v>
      </c>
      <c r="L249" s="32">
        <f t="shared" ref="L249" si="243">H249</f>
        <v>30000</v>
      </c>
      <c r="M249" s="56"/>
      <c r="N249" s="55"/>
    </row>
    <row r="250" spans="1:14" s="33" customFormat="1" ht="34.5" customHeight="1" thickBot="1" x14ac:dyDescent="0.25">
      <c r="A250" s="256" t="s">
        <v>185</v>
      </c>
      <c r="B250" s="257"/>
      <c r="C250" s="257"/>
      <c r="D250" s="257"/>
      <c r="E250" s="257"/>
      <c r="F250" s="257"/>
      <c r="G250" s="257"/>
      <c r="H250" s="257"/>
      <c r="I250" s="257"/>
      <c r="J250" s="257"/>
      <c r="K250" s="257"/>
      <c r="L250" s="257"/>
      <c r="M250" s="257"/>
      <c r="N250" s="258"/>
    </row>
    <row r="251" spans="1:14" s="33" customFormat="1" ht="24.75" customHeight="1" thickBot="1" x14ac:dyDescent="0.25">
      <c r="A251" s="15">
        <v>123</v>
      </c>
      <c r="B251" s="22" t="s">
        <v>112</v>
      </c>
      <c r="C251" s="30" t="s">
        <v>20</v>
      </c>
      <c r="D251" s="22" t="s">
        <v>9</v>
      </c>
      <c r="E251" s="34">
        <v>30000</v>
      </c>
      <c r="F251" s="30" t="s">
        <v>47</v>
      </c>
      <c r="G251" s="34">
        <v>0</v>
      </c>
      <c r="H251" s="35">
        <f t="shared" ref="H251" si="244">E251-G251</f>
        <v>30000</v>
      </c>
      <c r="I251" s="22"/>
      <c r="J251" s="23" t="s">
        <v>20</v>
      </c>
      <c r="K251" s="22">
        <v>5082</v>
      </c>
      <c r="L251" s="32">
        <f t="shared" ref="L251" si="245">H251</f>
        <v>30000</v>
      </c>
      <c r="M251" s="56"/>
      <c r="N251" s="55"/>
    </row>
    <row r="252" spans="1:14" s="33" customFormat="1" ht="38.25" customHeight="1" thickBot="1" x14ac:dyDescent="0.25">
      <c r="A252" s="256" t="s">
        <v>186</v>
      </c>
      <c r="B252" s="257"/>
      <c r="C252" s="257"/>
      <c r="D252" s="257"/>
      <c r="E252" s="257"/>
      <c r="F252" s="257"/>
      <c r="G252" s="257"/>
      <c r="H252" s="257"/>
      <c r="I252" s="257"/>
      <c r="J252" s="257"/>
      <c r="K252" s="257"/>
      <c r="L252" s="257"/>
      <c r="M252" s="257"/>
      <c r="N252" s="258"/>
    </row>
    <row r="253" spans="1:14" s="33" customFormat="1" ht="35.25" customHeight="1" thickBot="1" x14ac:dyDescent="0.25">
      <c r="A253" s="15">
        <v>124</v>
      </c>
      <c r="B253" s="22" t="s">
        <v>187</v>
      </c>
      <c r="C253" s="30" t="s">
        <v>30</v>
      </c>
      <c r="D253" s="22" t="s">
        <v>9</v>
      </c>
      <c r="E253" s="34">
        <v>1500000</v>
      </c>
      <c r="F253" s="30" t="s">
        <v>47</v>
      </c>
      <c r="G253" s="34">
        <v>0</v>
      </c>
      <c r="H253" s="35">
        <f t="shared" ref="H253" si="246">E253-G253</f>
        <v>1500000</v>
      </c>
      <c r="I253" s="22"/>
      <c r="J253" s="23" t="s">
        <v>79</v>
      </c>
      <c r="K253" s="22">
        <v>956</v>
      </c>
      <c r="L253" s="32">
        <f t="shared" ref="L253" si="247">H253</f>
        <v>1500000</v>
      </c>
      <c r="M253" s="56"/>
      <c r="N253" s="55"/>
    </row>
    <row r="254" spans="1:14" s="33" customFormat="1" ht="31.5" customHeight="1" thickBot="1" x14ac:dyDescent="0.25">
      <c r="A254" s="256" t="s">
        <v>188</v>
      </c>
      <c r="B254" s="257"/>
      <c r="C254" s="257"/>
      <c r="D254" s="257"/>
      <c r="E254" s="257"/>
      <c r="F254" s="257"/>
      <c r="G254" s="257"/>
      <c r="H254" s="257"/>
      <c r="I254" s="257"/>
      <c r="J254" s="257"/>
      <c r="K254" s="257"/>
      <c r="L254" s="257"/>
      <c r="M254" s="257"/>
      <c r="N254" s="258"/>
    </row>
    <row r="255" spans="1:14" s="33" customFormat="1" ht="35.25" customHeight="1" thickBot="1" x14ac:dyDescent="0.25">
      <c r="A255" s="15">
        <v>125</v>
      </c>
      <c r="B255" s="22" t="s">
        <v>187</v>
      </c>
      <c r="C255" s="30" t="s">
        <v>30</v>
      </c>
      <c r="D255" s="22" t="s">
        <v>9</v>
      </c>
      <c r="E255" s="34">
        <v>500000</v>
      </c>
      <c r="F255" s="30" t="s">
        <v>47</v>
      </c>
      <c r="G255" s="34">
        <v>0</v>
      </c>
      <c r="H255" s="35">
        <f t="shared" ref="H255" si="248">E255-G255</f>
        <v>500000</v>
      </c>
      <c r="I255" s="22"/>
      <c r="J255" s="23" t="s">
        <v>79</v>
      </c>
      <c r="K255" s="22">
        <v>956</v>
      </c>
      <c r="L255" s="32">
        <f t="shared" ref="L255" si="249">H255</f>
        <v>500000</v>
      </c>
      <c r="M255" s="56"/>
      <c r="N255" s="55"/>
    </row>
    <row r="256" spans="1:14" s="33" customFormat="1" ht="31.5" customHeight="1" thickBot="1" x14ac:dyDescent="0.25">
      <c r="A256" s="256" t="s">
        <v>462</v>
      </c>
      <c r="B256" s="257"/>
      <c r="C256" s="257"/>
      <c r="D256" s="257"/>
      <c r="E256" s="257"/>
      <c r="F256" s="257"/>
      <c r="G256" s="257"/>
      <c r="H256" s="257"/>
      <c r="I256" s="257"/>
      <c r="J256" s="257"/>
      <c r="K256" s="257"/>
      <c r="L256" s="257"/>
      <c r="M256" s="257"/>
      <c r="N256" s="258"/>
    </row>
    <row r="257" spans="1:14" s="33" customFormat="1" ht="35.25" customHeight="1" thickBot="1" x14ac:dyDescent="0.25">
      <c r="A257" s="15">
        <v>126</v>
      </c>
      <c r="B257" s="22" t="s">
        <v>187</v>
      </c>
      <c r="C257" s="30" t="s">
        <v>30</v>
      </c>
      <c r="D257" s="22" t="s">
        <v>9</v>
      </c>
      <c r="E257" s="34">
        <v>200000</v>
      </c>
      <c r="F257" s="30" t="s">
        <v>47</v>
      </c>
      <c r="G257" s="34">
        <v>0</v>
      </c>
      <c r="H257" s="35">
        <f t="shared" ref="H257" si="250">E257-G257</f>
        <v>200000</v>
      </c>
      <c r="I257" s="22"/>
      <c r="J257" s="23" t="s">
        <v>79</v>
      </c>
      <c r="K257" s="22">
        <v>956</v>
      </c>
      <c r="L257" s="32">
        <f t="shared" ref="L257" si="251">H257</f>
        <v>200000</v>
      </c>
      <c r="M257" s="56"/>
      <c r="N257" s="55"/>
    </row>
    <row r="258" spans="1:14" s="33" customFormat="1" ht="31.5" customHeight="1" thickBot="1" x14ac:dyDescent="0.25">
      <c r="A258" s="256" t="s">
        <v>189</v>
      </c>
      <c r="B258" s="257"/>
      <c r="C258" s="257"/>
      <c r="D258" s="257"/>
      <c r="E258" s="257"/>
      <c r="F258" s="257"/>
      <c r="G258" s="257"/>
      <c r="H258" s="257"/>
      <c r="I258" s="257"/>
      <c r="J258" s="257"/>
      <c r="K258" s="257"/>
      <c r="L258" s="257"/>
      <c r="M258" s="257"/>
      <c r="N258" s="258"/>
    </row>
    <row r="259" spans="1:14" s="33" customFormat="1" ht="35.25" customHeight="1" thickBot="1" x14ac:dyDescent="0.25">
      <c r="A259" s="15">
        <v>127</v>
      </c>
      <c r="B259" s="22" t="s">
        <v>187</v>
      </c>
      <c r="C259" s="30" t="s">
        <v>30</v>
      </c>
      <c r="D259" s="22" t="s">
        <v>9</v>
      </c>
      <c r="E259" s="34">
        <v>200000</v>
      </c>
      <c r="F259" s="30" t="s">
        <v>47</v>
      </c>
      <c r="G259" s="34">
        <v>0</v>
      </c>
      <c r="H259" s="35">
        <f t="shared" ref="H259" si="252">E259-G259</f>
        <v>200000</v>
      </c>
      <c r="I259" s="22"/>
      <c r="J259" s="23" t="s">
        <v>79</v>
      </c>
      <c r="K259" s="22">
        <v>956</v>
      </c>
      <c r="L259" s="32">
        <f t="shared" ref="L259" si="253">H259</f>
        <v>200000</v>
      </c>
      <c r="M259" s="56"/>
      <c r="N259" s="55"/>
    </row>
    <row r="260" spans="1:14" s="33" customFormat="1" ht="31.5" customHeight="1" thickBot="1" x14ac:dyDescent="0.25">
      <c r="A260" s="256" t="s">
        <v>190</v>
      </c>
      <c r="B260" s="257"/>
      <c r="C260" s="257"/>
      <c r="D260" s="257"/>
      <c r="E260" s="257"/>
      <c r="F260" s="257"/>
      <c r="G260" s="257"/>
      <c r="H260" s="257"/>
      <c r="I260" s="257"/>
      <c r="J260" s="257"/>
      <c r="K260" s="257"/>
      <c r="L260" s="257"/>
      <c r="M260" s="257"/>
      <c r="N260" s="258"/>
    </row>
    <row r="261" spans="1:14" s="33" customFormat="1" ht="35.25" customHeight="1" thickBot="1" x14ac:dyDescent="0.25">
      <c r="A261" s="15">
        <v>128</v>
      </c>
      <c r="B261" s="22" t="s">
        <v>187</v>
      </c>
      <c r="C261" s="30" t="s">
        <v>30</v>
      </c>
      <c r="D261" s="22" t="s">
        <v>9</v>
      </c>
      <c r="E261" s="34">
        <v>200000</v>
      </c>
      <c r="F261" s="30" t="s">
        <v>47</v>
      </c>
      <c r="G261" s="34">
        <v>0</v>
      </c>
      <c r="H261" s="35">
        <f t="shared" ref="H261" si="254">E261-G261</f>
        <v>200000</v>
      </c>
      <c r="I261" s="22"/>
      <c r="J261" s="23" t="s">
        <v>79</v>
      </c>
      <c r="K261" s="22">
        <v>956</v>
      </c>
      <c r="L261" s="32">
        <f t="shared" ref="L261" si="255">H261</f>
        <v>200000</v>
      </c>
      <c r="M261" s="56"/>
      <c r="N261" s="55"/>
    </row>
    <row r="262" spans="1:14" s="33" customFormat="1" ht="31.5" customHeight="1" thickBot="1" x14ac:dyDescent="0.25">
      <c r="A262" s="256" t="s">
        <v>191</v>
      </c>
      <c r="B262" s="257"/>
      <c r="C262" s="257"/>
      <c r="D262" s="257"/>
      <c r="E262" s="257"/>
      <c r="F262" s="257"/>
      <c r="G262" s="257"/>
      <c r="H262" s="257"/>
      <c r="I262" s="257"/>
      <c r="J262" s="257"/>
      <c r="K262" s="257"/>
      <c r="L262" s="257"/>
      <c r="M262" s="257"/>
      <c r="N262" s="258"/>
    </row>
    <row r="263" spans="1:14" s="33" customFormat="1" ht="35.25" customHeight="1" thickBot="1" x14ac:dyDescent="0.25">
      <c r="A263" s="15">
        <v>129</v>
      </c>
      <c r="B263" s="22" t="s">
        <v>187</v>
      </c>
      <c r="C263" s="30" t="s">
        <v>30</v>
      </c>
      <c r="D263" s="22" t="s">
        <v>9</v>
      </c>
      <c r="E263" s="34">
        <v>135000</v>
      </c>
      <c r="F263" s="30" t="s">
        <v>47</v>
      </c>
      <c r="G263" s="34">
        <v>0</v>
      </c>
      <c r="H263" s="35">
        <f t="shared" ref="H263" si="256">E263-G263</f>
        <v>135000</v>
      </c>
      <c r="I263" s="22"/>
      <c r="J263" s="23" t="s">
        <v>79</v>
      </c>
      <c r="K263" s="22">
        <v>956</v>
      </c>
      <c r="L263" s="32">
        <f t="shared" ref="L263" si="257">H263</f>
        <v>135000</v>
      </c>
      <c r="M263" s="56"/>
      <c r="N263" s="55"/>
    </row>
    <row r="264" spans="1:14" s="33" customFormat="1" ht="31.5" customHeight="1" thickBot="1" x14ac:dyDescent="0.25">
      <c r="A264" s="256" t="s">
        <v>192</v>
      </c>
      <c r="B264" s="257"/>
      <c r="C264" s="257"/>
      <c r="D264" s="257"/>
      <c r="E264" s="257"/>
      <c r="F264" s="257"/>
      <c r="G264" s="257"/>
      <c r="H264" s="257"/>
      <c r="I264" s="257"/>
      <c r="J264" s="257"/>
      <c r="K264" s="257"/>
      <c r="L264" s="257"/>
      <c r="M264" s="257"/>
      <c r="N264" s="258"/>
    </row>
    <row r="265" spans="1:14" s="33" customFormat="1" ht="35.25" customHeight="1" thickBot="1" x14ac:dyDescent="0.25">
      <c r="A265" s="87">
        <v>130</v>
      </c>
      <c r="B265" s="88" t="s">
        <v>187</v>
      </c>
      <c r="C265" s="89" t="s">
        <v>30</v>
      </c>
      <c r="D265" s="88" t="s">
        <v>9</v>
      </c>
      <c r="E265" s="90">
        <v>500000</v>
      </c>
      <c r="F265" s="89" t="s">
        <v>47</v>
      </c>
      <c r="G265" s="90">
        <v>0</v>
      </c>
      <c r="H265" s="91">
        <f t="shared" ref="H265" si="258">E265-G265</f>
        <v>500000</v>
      </c>
      <c r="I265" s="88"/>
      <c r="J265" s="92" t="s">
        <v>41</v>
      </c>
      <c r="K265" s="88">
        <v>5072</v>
      </c>
      <c r="L265" s="93">
        <f t="shared" ref="L265" si="259">H265</f>
        <v>500000</v>
      </c>
      <c r="M265" s="56"/>
      <c r="N265" s="94"/>
    </row>
    <row r="266" spans="1:14" s="33" customFormat="1" ht="31.5" customHeight="1" thickBot="1" x14ac:dyDescent="0.25">
      <c r="A266" s="260" t="s">
        <v>582</v>
      </c>
      <c r="B266" s="261"/>
      <c r="C266" s="261"/>
      <c r="D266" s="261"/>
      <c r="E266" s="261"/>
      <c r="F266" s="261"/>
      <c r="G266" s="261"/>
      <c r="H266" s="261"/>
      <c r="I266" s="261"/>
      <c r="J266" s="261"/>
      <c r="K266" s="261"/>
      <c r="L266" s="261"/>
      <c r="M266" s="261"/>
      <c r="N266" s="262"/>
    </row>
    <row r="267" spans="1:14" s="33" customFormat="1" ht="35.25" customHeight="1" thickBot="1" x14ac:dyDescent="0.25">
      <c r="A267" s="15">
        <v>131</v>
      </c>
      <c r="B267" s="22" t="s">
        <v>187</v>
      </c>
      <c r="C267" s="30" t="s">
        <v>30</v>
      </c>
      <c r="D267" s="22" t="s">
        <v>9</v>
      </c>
      <c r="E267" s="34">
        <v>4000000</v>
      </c>
      <c r="F267" s="30" t="s">
        <v>47</v>
      </c>
      <c r="G267" s="34">
        <v>0</v>
      </c>
      <c r="H267" s="35">
        <f t="shared" ref="H267" si="260">E267-G267</f>
        <v>4000000</v>
      </c>
      <c r="I267" s="22"/>
      <c r="J267" s="23" t="s">
        <v>79</v>
      </c>
      <c r="K267" s="22">
        <v>956</v>
      </c>
      <c r="L267" s="32">
        <f t="shared" ref="L267" si="261">H267</f>
        <v>4000000</v>
      </c>
      <c r="M267" s="56"/>
      <c r="N267" s="55"/>
    </row>
    <row r="268" spans="1:14" s="33" customFormat="1" ht="31.5" customHeight="1" thickBot="1" x14ac:dyDescent="0.25">
      <c r="A268" s="256" t="s">
        <v>193</v>
      </c>
      <c r="B268" s="257"/>
      <c r="C268" s="257"/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8"/>
    </row>
    <row r="269" spans="1:14" s="33" customFormat="1" ht="35.25" customHeight="1" thickBot="1" x14ac:dyDescent="0.25">
      <c r="A269" s="15">
        <v>132</v>
      </c>
      <c r="B269" s="22" t="s">
        <v>187</v>
      </c>
      <c r="C269" s="30" t="s">
        <v>30</v>
      </c>
      <c r="D269" s="22" t="s">
        <v>9</v>
      </c>
      <c r="E269" s="34">
        <v>2000000</v>
      </c>
      <c r="F269" s="30" t="s">
        <v>47</v>
      </c>
      <c r="G269" s="34">
        <v>0</v>
      </c>
      <c r="H269" s="35">
        <f t="shared" ref="H269" si="262">E269-G269</f>
        <v>2000000</v>
      </c>
      <c r="I269" s="22"/>
      <c r="J269" s="23" t="s">
        <v>79</v>
      </c>
      <c r="K269" s="22">
        <v>956</v>
      </c>
      <c r="L269" s="32">
        <f t="shared" ref="L269" si="263">H269</f>
        <v>2000000</v>
      </c>
      <c r="M269" s="56"/>
      <c r="N269" s="55"/>
    </row>
    <row r="270" spans="1:14" s="33" customFormat="1" ht="31.5" customHeight="1" thickBot="1" x14ac:dyDescent="0.25">
      <c r="A270" s="256" t="s">
        <v>194</v>
      </c>
      <c r="B270" s="257"/>
      <c r="C270" s="257"/>
      <c r="D270" s="257"/>
      <c r="E270" s="257"/>
      <c r="F270" s="257"/>
      <c r="G270" s="257"/>
      <c r="H270" s="257"/>
      <c r="I270" s="257"/>
      <c r="J270" s="257"/>
      <c r="K270" s="257"/>
      <c r="L270" s="257"/>
      <c r="M270" s="257"/>
      <c r="N270" s="258"/>
    </row>
    <row r="271" spans="1:14" s="33" customFormat="1" ht="35.25" customHeight="1" thickBot="1" x14ac:dyDescent="0.25">
      <c r="A271" s="15">
        <v>133</v>
      </c>
      <c r="B271" s="22" t="s">
        <v>187</v>
      </c>
      <c r="C271" s="30" t="s">
        <v>30</v>
      </c>
      <c r="D271" s="22" t="s">
        <v>9</v>
      </c>
      <c r="E271" s="34">
        <v>250000</v>
      </c>
      <c r="F271" s="30" t="s">
        <v>47</v>
      </c>
      <c r="G271" s="34">
        <v>0</v>
      </c>
      <c r="H271" s="35">
        <f t="shared" ref="H271" si="264">E271-G271</f>
        <v>250000</v>
      </c>
      <c r="I271" s="22"/>
      <c r="J271" s="23" t="s">
        <v>79</v>
      </c>
      <c r="K271" s="22">
        <v>956</v>
      </c>
      <c r="L271" s="32">
        <f t="shared" ref="L271" si="265">H271</f>
        <v>250000</v>
      </c>
      <c r="M271" s="56"/>
      <c r="N271" s="55"/>
    </row>
    <row r="272" spans="1:14" s="33" customFormat="1" ht="31.5" customHeight="1" thickBot="1" x14ac:dyDescent="0.25">
      <c r="A272" s="256" t="s">
        <v>195</v>
      </c>
      <c r="B272" s="257"/>
      <c r="C272" s="257"/>
      <c r="D272" s="257"/>
      <c r="E272" s="257"/>
      <c r="F272" s="257"/>
      <c r="G272" s="257"/>
      <c r="H272" s="257"/>
      <c r="I272" s="257"/>
      <c r="J272" s="257"/>
      <c r="K272" s="257"/>
      <c r="L272" s="257"/>
      <c r="M272" s="257"/>
      <c r="N272" s="258"/>
    </row>
    <row r="273" spans="1:14" s="33" customFormat="1" ht="35.25" customHeight="1" thickBot="1" x14ac:dyDescent="0.25">
      <c r="A273" s="15">
        <v>134</v>
      </c>
      <c r="B273" s="22" t="s">
        <v>187</v>
      </c>
      <c r="C273" s="30" t="s">
        <v>30</v>
      </c>
      <c r="D273" s="22" t="s">
        <v>9</v>
      </c>
      <c r="E273" s="34">
        <v>100000</v>
      </c>
      <c r="F273" s="30" t="s">
        <v>47</v>
      </c>
      <c r="G273" s="34">
        <v>0</v>
      </c>
      <c r="H273" s="35">
        <f t="shared" ref="H273" si="266">E273-G273</f>
        <v>100000</v>
      </c>
      <c r="I273" s="22"/>
      <c r="J273" s="23" t="s">
        <v>19</v>
      </c>
      <c r="K273" s="22">
        <v>6067</v>
      </c>
      <c r="L273" s="32">
        <f t="shared" ref="L273" si="267">H273</f>
        <v>100000</v>
      </c>
      <c r="M273" s="56"/>
      <c r="N273" s="55"/>
    </row>
    <row r="274" spans="1:14" s="33" customFormat="1" ht="31.5" customHeight="1" thickBot="1" x14ac:dyDescent="0.25">
      <c r="A274" s="256" t="s">
        <v>201</v>
      </c>
      <c r="B274" s="257"/>
      <c r="C274" s="257"/>
      <c r="D274" s="257"/>
      <c r="E274" s="257"/>
      <c r="F274" s="257"/>
      <c r="G274" s="257"/>
      <c r="H274" s="257"/>
      <c r="I274" s="257"/>
      <c r="J274" s="257"/>
      <c r="K274" s="257"/>
      <c r="L274" s="257"/>
      <c r="M274" s="257"/>
      <c r="N274" s="258"/>
    </row>
    <row r="275" spans="1:14" s="33" customFormat="1" ht="35.25" customHeight="1" thickBot="1" x14ac:dyDescent="0.25">
      <c r="A275" s="15">
        <v>135</v>
      </c>
      <c r="B275" s="22" t="s">
        <v>187</v>
      </c>
      <c r="C275" s="30" t="s">
        <v>30</v>
      </c>
      <c r="D275" s="22" t="s">
        <v>9</v>
      </c>
      <c r="E275" s="34">
        <v>150000</v>
      </c>
      <c r="F275" s="30" t="s">
        <v>47</v>
      </c>
      <c r="G275" s="34">
        <v>0</v>
      </c>
      <c r="H275" s="35">
        <f t="shared" ref="H275" si="268">E275-G275</f>
        <v>150000</v>
      </c>
      <c r="I275" s="22"/>
      <c r="J275" s="23" t="s">
        <v>79</v>
      </c>
      <c r="K275" s="22">
        <v>956</v>
      </c>
      <c r="L275" s="32">
        <f t="shared" ref="L275" si="269">H275</f>
        <v>150000</v>
      </c>
      <c r="M275" s="56"/>
      <c r="N275" s="55"/>
    </row>
    <row r="276" spans="1:14" s="33" customFormat="1" ht="31.5" customHeight="1" thickBot="1" x14ac:dyDescent="0.25">
      <c r="A276" s="256" t="s">
        <v>202</v>
      </c>
      <c r="B276" s="257"/>
      <c r="C276" s="257"/>
      <c r="D276" s="257"/>
      <c r="E276" s="257"/>
      <c r="F276" s="257"/>
      <c r="G276" s="257"/>
      <c r="H276" s="257"/>
      <c r="I276" s="257"/>
      <c r="J276" s="257"/>
      <c r="K276" s="257"/>
      <c r="L276" s="257"/>
      <c r="M276" s="257"/>
      <c r="N276" s="258"/>
    </row>
    <row r="277" spans="1:14" s="33" customFormat="1" ht="24.75" customHeight="1" thickBot="1" x14ac:dyDescent="0.25">
      <c r="A277" s="15">
        <v>136</v>
      </c>
      <c r="B277" s="22" t="s">
        <v>112</v>
      </c>
      <c r="C277" s="30" t="s">
        <v>16</v>
      </c>
      <c r="D277" s="22" t="s">
        <v>9</v>
      </c>
      <c r="E277" s="34">
        <v>162571</v>
      </c>
      <c r="F277" s="30" t="s">
        <v>47</v>
      </c>
      <c r="G277" s="34">
        <v>0</v>
      </c>
      <c r="H277" s="35">
        <f t="shared" ref="H277" si="270">E277-G277</f>
        <v>162571</v>
      </c>
      <c r="I277" s="22"/>
      <c r="J277" s="23" t="s">
        <v>79</v>
      </c>
      <c r="K277" s="22">
        <v>956</v>
      </c>
      <c r="L277" s="32">
        <f t="shared" ref="L277" si="271">H277</f>
        <v>162571</v>
      </c>
      <c r="M277" s="56"/>
      <c r="N277" s="55"/>
    </row>
    <row r="278" spans="1:14" s="33" customFormat="1" ht="31.5" customHeight="1" thickBot="1" x14ac:dyDescent="0.25">
      <c r="A278" s="256" t="s">
        <v>203</v>
      </c>
      <c r="B278" s="257"/>
      <c r="C278" s="257"/>
      <c r="D278" s="257"/>
      <c r="E278" s="257"/>
      <c r="F278" s="257"/>
      <c r="G278" s="257"/>
      <c r="H278" s="257"/>
      <c r="I278" s="257"/>
      <c r="J278" s="257"/>
      <c r="K278" s="257"/>
      <c r="L278" s="257"/>
      <c r="M278" s="257"/>
      <c r="N278" s="258"/>
    </row>
    <row r="279" spans="1:14" s="33" customFormat="1" ht="24.75" customHeight="1" thickBot="1" x14ac:dyDescent="0.25">
      <c r="A279" s="15">
        <v>137</v>
      </c>
      <c r="B279" s="22" t="s">
        <v>112</v>
      </c>
      <c r="C279" s="30" t="s">
        <v>29</v>
      </c>
      <c r="D279" s="22" t="s">
        <v>9</v>
      </c>
      <c r="E279" s="34">
        <v>30000</v>
      </c>
      <c r="F279" s="30" t="s">
        <v>47</v>
      </c>
      <c r="G279" s="34">
        <v>0</v>
      </c>
      <c r="H279" s="35">
        <f t="shared" ref="H279" si="272">E279-G279</f>
        <v>30000</v>
      </c>
      <c r="I279" s="22"/>
      <c r="J279" s="23" t="s">
        <v>79</v>
      </c>
      <c r="K279" s="22">
        <v>956</v>
      </c>
      <c r="L279" s="32">
        <f t="shared" ref="L279" si="273">H279</f>
        <v>30000</v>
      </c>
      <c r="M279" s="56"/>
      <c r="N279" s="55"/>
    </row>
    <row r="280" spans="1:14" s="33" customFormat="1" ht="31.5" customHeight="1" thickBot="1" x14ac:dyDescent="0.25">
      <c r="A280" s="256" t="s">
        <v>204</v>
      </c>
      <c r="B280" s="257"/>
      <c r="C280" s="257"/>
      <c r="D280" s="257"/>
      <c r="E280" s="257"/>
      <c r="F280" s="257"/>
      <c r="G280" s="257"/>
      <c r="H280" s="257"/>
      <c r="I280" s="257"/>
      <c r="J280" s="257"/>
      <c r="K280" s="257"/>
      <c r="L280" s="257"/>
      <c r="M280" s="257"/>
      <c r="N280" s="258"/>
    </row>
    <row r="281" spans="1:14" s="33" customFormat="1" ht="35.25" customHeight="1" thickBot="1" x14ac:dyDescent="0.25">
      <c r="A281" s="15">
        <v>138</v>
      </c>
      <c r="B281" s="22" t="s">
        <v>187</v>
      </c>
      <c r="C281" s="30" t="s">
        <v>30</v>
      </c>
      <c r="D281" s="22" t="s">
        <v>9</v>
      </c>
      <c r="E281" s="34">
        <v>495000</v>
      </c>
      <c r="F281" s="30" t="s">
        <v>47</v>
      </c>
      <c r="G281" s="34">
        <v>0</v>
      </c>
      <c r="H281" s="35">
        <f t="shared" ref="H281" si="274">E281-G281</f>
        <v>495000</v>
      </c>
      <c r="I281" s="22"/>
      <c r="J281" s="23" t="s">
        <v>79</v>
      </c>
      <c r="K281" s="22">
        <v>956</v>
      </c>
      <c r="L281" s="32">
        <f t="shared" ref="L281" si="275">H281</f>
        <v>495000</v>
      </c>
      <c r="M281" s="56"/>
      <c r="N281" s="55"/>
    </row>
    <row r="282" spans="1:14" s="33" customFormat="1" ht="31.5" customHeight="1" thickBot="1" x14ac:dyDescent="0.25">
      <c r="A282" s="256" t="s">
        <v>205</v>
      </c>
      <c r="B282" s="257"/>
      <c r="C282" s="257"/>
      <c r="D282" s="257"/>
      <c r="E282" s="257"/>
      <c r="F282" s="257"/>
      <c r="G282" s="257"/>
      <c r="H282" s="257"/>
      <c r="I282" s="257"/>
      <c r="J282" s="257"/>
      <c r="K282" s="257"/>
      <c r="L282" s="257"/>
      <c r="M282" s="257"/>
      <c r="N282" s="258"/>
    </row>
    <row r="283" spans="1:14" s="33" customFormat="1" ht="24.75" customHeight="1" thickBot="1" x14ac:dyDescent="0.25">
      <c r="A283" s="15">
        <v>139</v>
      </c>
      <c r="B283" s="22" t="s">
        <v>112</v>
      </c>
      <c r="C283" s="30" t="s">
        <v>29</v>
      </c>
      <c r="D283" s="22" t="s">
        <v>9</v>
      </c>
      <c r="E283" s="34">
        <v>30000</v>
      </c>
      <c r="F283" s="30" t="s">
        <v>47</v>
      </c>
      <c r="G283" s="34">
        <v>0</v>
      </c>
      <c r="H283" s="35">
        <f t="shared" ref="H283" si="276">E283-G283</f>
        <v>30000</v>
      </c>
      <c r="I283" s="22"/>
      <c r="J283" s="23" t="s">
        <v>79</v>
      </c>
      <c r="K283" s="22">
        <v>956</v>
      </c>
      <c r="L283" s="32">
        <f t="shared" ref="L283" si="277">H283</f>
        <v>30000</v>
      </c>
      <c r="M283" s="56"/>
      <c r="N283" s="55"/>
    </row>
    <row r="284" spans="1:14" s="33" customFormat="1" ht="31.5" customHeight="1" thickBot="1" x14ac:dyDescent="0.25">
      <c r="A284" s="256" t="s">
        <v>206</v>
      </c>
      <c r="B284" s="257"/>
      <c r="C284" s="257"/>
      <c r="D284" s="257"/>
      <c r="E284" s="257"/>
      <c r="F284" s="257"/>
      <c r="G284" s="257"/>
      <c r="H284" s="257"/>
      <c r="I284" s="257"/>
      <c r="J284" s="257"/>
      <c r="K284" s="257"/>
      <c r="L284" s="257"/>
      <c r="M284" s="257"/>
      <c r="N284" s="258"/>
    </row>
    <row r="285" spans="1:14" s="33" customFormat="1" ht="35.25" customHeight="1" thickBot="1" x14ac:dyDescent="0.25">
      <c r="A285" s="15">
        <v>140</v>
      </c>
      <c r="B285" s="22" t="s">
        <v>187</v>
      </c>
      <c r="C285" s="30" t="s">
        <v>30</v>
      </c>
      <c r="D285" s="22" t="s">
        <v>9</v>
      </c>
      <c r="E285" s="34">
        <v>500000</v>
      </c>
      <c r="F285" s="30" t="s">
        <v>47</v>
      </c>
      <c r="G285" s="34">
        <v>0</v>
      </c>
      <c r="H285" s="35">
        <f t="shared" ref="H285" si="278">E285-G285</f>
        <v>500000</v>
      </c>
      <c r="I285" s="22"/>
      <c r="J285" s="23" t="s">
        <v>79</v>
      </c>
      <c r="K285" s="22">
        <v>956</v>
      </c>
      <c r="L285" s="32">
        <f t="shared" ref="L285" si="279">H285</f>
        <v>500000</v>
      </c>
      <c r="M285" s="56"/>
      <c r="N285" s="55"/>
    </row>
    <row r="286" spans="1:14" s="33" customFormat="1" ht="31.5" customHeight="1" thickBot="1" x14ac:dyDescent="0.25">
      <c r="A286" s="256" t="s">
        <v>212</v>
      </c>
      <c r="B286" s="257"/>
      <c r="C286" s="257"/>
      <c r="D286" s="257"/>
      <c r="E286" s="257"/>
      <c r="F286" s="257"/>
      <c r="G286" s="257"/>
      <c r="H286" s="257"/>
      <c r="I286" s="257"/>
      <c r="J286" s="257"/>
      <c r="K286" s="257"/>
      <c r="L286" s="257"/>
      <c r="M286" s="257"/>
      <c r="N286" s="258"/>
    </row>
    <row r="287" spans="1:14" s="33" customFormat="1" ht="35.25" customHeight="1" thickBot="1" x14ac:dyDescent="0.25">
      <c r="A287" s="15">
        <v>141</v>
      </c>
      <c r="B287" s="22" t="s">
        <v>187</v>
      </c>
      <c r="C287" s="30" t="s">
        <v>30</v>
      </c>
      <c r="D287" s="22" t="s">
        <v>9</v>
      </c>
      <c r="E287" s="34">
        <v>500000</v>
      </c>
      <c r="F287" s="30" t="s">
        <v>47</v>
      </c>
      <c r="G287" s="34">
        <v>0</v>
      </c>
      <c r="H287" s="35">
        <f t="shared" ref="H287" si="280">E287-G287</f>
        <v>500000</v>
      </c>
      <c r="I287" s="22"/>
      <c r="J287" s="23" t="s">
        <v>79</v>
      </c>
      <c r="K287" s="22">
        <v>956</v>
      </c>
      <c r="L287" s="32">
        <f t="shared" ref="L287" si="281">H287</f>
        <v>500000</v>
      </c>
      <c r="M287" s="56"/>
      <c r="N287" s="55"/>
    </row>
    <row r="288" spans="1:14" s="33" customFormat="1" ht="31.5" customHeight="1" thickBot="1" x14ac:dyDescent="0.25">
      <c r="A288" s="256" t="s">
        <v>211</v>
      </c>
      <c r="B288" s="257"/>
      <c r="C288" s="257"/>
      <c r="D288" s="257"/>
      <c r="E288" s="257"/>
      <c r="F288" s="257"/>
      <c r="G288" s="257"/>
      <c r="H288" s="257"/>
      <c r="I288" s="257"/>
      <c r="J288" s="257"/>
      <c r="K288" s="257"/>
      <c r="L288" s="257"/>
      <c r="M288" s="257"/>
      <c r="N288" s="258"/>
    </row>
    <row r="289" spans="1:14" s="33" customFormat="1" ht="35.25" customHeight="1" thickBot="1" x14ac:dyDescent="0.25">
      <c r="A289" s="15">
        <v>142</v>
      </c>
      <c r="B289" s="22" t="s">
        <v>207</v>
      </c>
      <c r="C289" s="30" t="s">
        <v>30</v>
      </c>
      <c r="D289" s="22" t="s">
        <v>9</v>
      </c>
      <c r="E289" s="34">
        <v>450000</v>
      </c>
      <c r="F289" s="30" t="s">
        <v>47</v>
      </c>
      <c r="G289" s="34">
        <v>0</v>
      </c>
      <c r="H289" s="35">
        <f t="shared" ref="H289" si="282">E289-G289</f>
        <v>450000</v>
      </c>
      <c r="I289" s="22"/>
      <c r="J289" s="23" t="s">
        <v>18</v>
      </c>
      <c r="K289" s="22" t="s">
        <v>208</v>
      </c>
      <c r="L289" s="32">
        <f t="shared" ref="L289" si="283">H289</f>
        <v>450000</v>
      </c>
      <c r="M289" s="56"/>
      <c r="N289" s="55"/>
    </row>
    <row r="290" spans="1:14" s="33" customFormat="1" ht="31.5" customHeight="1" thickBot="1" x14ac:dyDescent="0.25">
      <c r="A290" s="256" t="s">
        <v>209</v>
      </c>
      <c r="B290" s="257"/>
      <c r="C290" s="257"/>
      <c r="D290" s="257"/>
      <c r="E290" s="257"/>
      <c r="F290" s="257"/>
      <c r="G290" s="257"/>
      <c r="H290" s="257"/>
      <c r="I290" s="257"/>
      <c r="J290" s="257"/>
      <c r="K290" s="257"/>
      <c r="L290" s="257"/>
      <c r="M290" s="257"/>
      <c r="N290" s="258"/>
    </row>
    <row r="291" spans="1:14" s="33" customFormat="1" ht="35.25" customHeight="1" thickBot="1" x14ac:dyDescent="0.25">
      <c r="A291" s="15">
        <v>143</v>
      </c>
      <c r="B291" s="22" t="s">
        <v>187</v>
      </c>
      <c r="C291" s="30" t="s">
        <v>30</v>
      </c>
      <c r="D291" s="22" t="s">
        <v>9</v>
      </c>
      <c r="E291" s="34">
        <v>500000</v>
      </c>
      <c r="F291" s="30" t="s">
        <v>47</v>
      </c>
      <c r="G291" s="34">
        <v>0</v>
      </c>
      <c r="H291" s="35">
        <f t="shared" ref="H291" si="284">E291-G291</f>
        <v>500000</v>
      </c>
      <c r="I291" s="22"/>
      <c r="J291" s="23" t="s">
        <v>79</v>
      </c>
      <c r="K291" s="22">
        <v>956</v>
      </c>
      <c r="L291" s="32">
        <f t="shared" ref="L291" si="285">H291</f>
        <v>500000</v>
      </c>
      <c r="M291" s="56"/>
      <c r="N291" s="55"/>
    </row>
    <row r="292" spans="1:14" s="33" customFormat="1" ht="31.5" customHeight="1" thickBot="1" x14ac:dyDescent="0.25">
      <c r="A292" s="256" t="s">
        <v>210</v>
      </c>
      <c r="B292" s="257"/>
      <c r="C292" s="257"/>
      <c r="D292" s="257"/>
      <c r="E292" s="257"/>
      <c r="F292" s="257"/>
      <c r="G292" s="257"/>
      <c r="H292" s="257"/>
      <c r="I292" s="257"/>
      <c r="J292" s="257"/>
      <c r="K292" s="257"/>
      <c r="L292" s="257"/>
      <c r="M292" s="257"/>
      <c r="N292" s="258"/>
    </row>
    <row r="293" spans="1:14" s="33" customFormat="1" ht="24.75" customHeight="1" thickBot="1" x14ac:dyDescent="0.25">
      <c r="A293" s="15">
        <v>144</v>
      </c>
      <c r="B293" s="22" t="s">
        <v>112</v>
      </c>
      <c r="C293" s="30" t="s">
        <v>18</v>
      </c>
      <c r="D293" s="22" t="s">
        <v>9</v>
      </c>
      <c r="E293" s="34">
        <v>300000</v>
      </c>
      <c r="F293" s="30" t="s">
        <v>47</v>
      </c>
      <c r="G293" s="34">
        <v>0</v>
      </c>
      <c r="H293" s="35">
        <f t="shared" ref="H293" si="286">E293-G293</f>
        <v>300000</v>
      </c>
      <c r="I293" s="22"/>
      <c r="J293" s="23" t="s">
        <v>18</v>
      </c>
      <c r="K293" s="22">
        <v>4035</v>
      </c>
      <c r="L293" s="32">
        <f t="shared" ref="L293" si="287">H293</f>
        <v>300000</v>
      </c>
      <c r="M293" s="56"/>
      <c r="N293" s="55"/>
    </row>
    <row r="294" spans="1:14" s="33" customFormat="1" ht="31.5" customHeight="1" thickBot="1" x14ac:dyDescent="0.25">
      <c r="A294" s="256" t="s">
        <v>213</v>
      </c>
      <c r="B294" s="257"/>
      <c r="C294" s="257"/>
      <c r="D294" s="257"/>
      <c r="E294" s="257"/>
      <c r="F294" s="257"/>
      <c r="G294" s="257"/>
      <c r="H294" s="257"/>
      <c r="I294" s="257"/>
      <c r="J294" s="257"/>
      <c r="K294" s="257"/>
      <c r="L294" s="257"/>
      <c r="M294" s="257"/>
      <c r="N294" s="258"/>
    </row>
    <row r="295" spans="1:14" s="33" customFormat="1" ht="35.25" customHeight="1" thickBot="1" x14ac:dyDescent="0.25">
      <c r="A295" s="15">
        <v>145</v>
      </c>
      <c r="B295" s="22" t="s">
        <v>187</v>
      </c>
      <c r="C295" s="30" t="s">
        <v>30</v>
      </c>
      <c r="D295" s="22" t="s">
        <v>9</v>
      </c>
      <c r="E295" s="34">
        <v>200000</v>
      </c>
      <c r="F295" s="30" t="s">
        <v>47</v>
      </c>
      <c r="G295" s="34">
        <v>0</v>
      </c>
      <c r="H295" s="35">
        <f t="shared" ref="H295" si="288">E295-G295</f>
        <v>200000</v>
      </c>
      <c r="I295" s="22"/>
      <c r="J295" s="23" t="s">
        <v>79</v>
      </c>
      <c r="K295" s="22">
        <v>956</v>
      </c>
      <c r="L295" s="32">
        <f t="shared" ref="L295" si="289">H295</f>
        <v>200000</v>
      </c>
      <c r="M295" s="56"/>
      <c r="N295" s="55"/>
    </row>
    <row r="296" spans="1:14" s="33" customFormat="1" ht="31.5" customHeight="1" thickBot="1" x14ac:dyDescent="0.25">
      <c r="A296" s="256" t="s">
        <v>214</v>
      </c>
      <c r="B296" s="257"/>
      <c r="C296" s="257"/>
      <c r="D296" s="257"/>
      <c r="E296" s="257"/>
      <c r="F296" s="257"/>
      <c r="G296" s="257"/>
      <c r="H296" s="257"/>
      <c r="I296" s="257"/>
      <c r="J296" s="257"/>
      <c r="K296" s="257"/>
      <c r="L296" s="257"/>
      <c r="M296" s="257"/>
      <c r="N296" s="258"/>
    </row>
    <row r="297" spans="1:14" s="33" customFormat="1" ht="35.25" customHeight="1" thickBot="1" x14ac:dyDescent="0.25">
      <c r="A297" s="15">
        <v>146</v>
      </c>
      <c r="B297" s="22" t="s">
        <v>207</v>
      </c>
      <c r="C297" s="30" t="s">
        <v>21</v>
      </c>
      <c r="D297" s="22" t="s">
        <v>9</v>
      </c>
      <c r="E297" s="34">
        <v>7000000</v>
      </c>
      <c r="F297" s="30" t="s">
        <v>47</v>
      </c>
      <c r="G297" s="34">
        <v>0</v>
      </c>
      <c r="H297" s="35">
        <f t="shared" ref="H297" si="290">E297-G297</f>
        <v>7000000</v>
      </c>
      <c r="I297" s="22"/>
      <c r="J297" s="23" t="s">
        <v>18</v>
      </c>
      <c r="K297" s="22" t="s">
        <v>208</v>
      </c>
      <c r="L297" s="32">
        <f t="shared" ref="L297" si="291">H297</f>
        <v>7000000</v>
      </c>
      <c r="M297" s="56"/>
      <c r="N297" s="55"/>
    </row>
    <row r="298" spans="1:14" s="33" customFormat="1" ht="31.5" customHeight="1" thickBot="1" x14ac:dyDescent="0.25">
      <c r="A298" s="256" t="s">
        <v>215</v>
      </c>
      <c r="B298" s="257"/>
      <c r="C298" s="257"/>
      <c r="D298" s="257"/>
      <c r="E298" s="257"/>
      <c r="F298" s="257"/>
      <c r="G298" s="257"/>
      <c r="H298" s="257"/>
      <c r="I298" s="257"/>
      <c r="J298" s="257"/>
      <c r="K298" s="257"/>
      <c r="L298" s="257"/>
      <c r="M298" s="257"/>
      <c r="N298" s="258"/>
    </row>
    <row r="299" spans="1:14" s="33" customFormat="1" ht="35.25" customHeight="1" thickBot="1" x14ac:dyDescent="0.25">
      <c r="A299" s="15">
        <v>147</v>
      </c>
      <c r="B299" s="22" t="s">
        <v>207</v>
      </c>
      <c r="C299" s="30" t="s">
        <v>21</v>
      </c>
      <c r="D299" s="22" t="s">
        <v>9</v>
      </c>
      <c r="E299" s="34">
        <v>500000</v>
      </c>
      <c r="F299" s="30" t="s">
        <v>47</v>
      </c>
      <c r="G299" s="34">
        <v>0</v>
      </c>
      <c r="H299" s="35">
        <f t="shared" ref="H299" si="292">E299-G299</f>
        <v>500000</v>
      </c>
      <c r="I299" s="22"/>
      <c r="J299" s="23" t="s">
        <v>18</v>
      </c>
      <c r="K299" s="22" t="s">
        <v>208</v>
      </c>
      <c r="L299" s="32">
        <f t="shared" ref="L299" si="293">H299</f>
        <v>500000</v>
      </c>
      <c r="M299" s="56"/>
      <c r="N299" s="55"/>
    </row>
    <row r="300" spans="1:14" s="33" customFormat="1" ht="31.5" customHeight="1" thickBot="1" x14ac:dyDescent="0.25">
      <c r="A300" s="256" t="s">
        <v>216</v>
      </c>
      <c r="B300" s="257"/>
      <c r="C300" s="257"/>
      <c r="D300" s="257"/>
      <c r="E300" s="257"/>
      <c r="F300" s="257"/>
      <c r="G300" s="257"/>
      <c r="H300" s="257"/>
      <c r="I300" s="257"/>
      <c r="J300" s="257"/>
      <c r="K300" s="257"/>
      <c r="L300" s="257"/>
      <c r="M300" s="257"/>
      <c r="N300" s="258"/>
    </row>
    <row r="301" spans="1:14" s="33" customFormat="1" ht="35.25" customHeight="1" thickBot="1" x14ac:dyDescent="0.25">
      <c r="A301" s="15">
        <v>148</v>
      </c>
      <c r="B301" s="22" t="s">
        <v>207</v>
      </c>
      <c r="C301" s="30" t="s">
        <v>21</v>
      </c>
      <c r="D301" s="22" t="s">
        <v>9</v>
      </c>
      <c r="E301" s="34">
        <v>5000000</v>
      </c>
      <c r="F301" s="30" t="s">
        <v>47</v>
      </c>
      <c r="G301" s="34">
        <v>0</v>
      </c>
      <c r="H301" s="35">
        <f t="shared" ref="H301" si="294">E301-G301</f>
        <v>5000000</v>
      </c>
      <c r="I301" s="22"/>
      <c r="J301" s="23" t="s">
        <v>18</v>
      </c>
      <c r="K301" s="22" t="s">
        <v>208</v>
      </c>
      <c r="L301" s="32">
        <f t="shared" ref="L301" si="295">H301</f>
        <v>5000000</v>
      </c>
      <c r="M301" s="56"/>
      <c r="N301" s="55"/>
    </row>
    <row r="302" spans="1:14" s="33" customFormat="1" ht="36.75" customHeight="1" thickBot="1" x14ac:dyDescent="0.25">
      <c r="A302" s="256" t="s">
        <v>217</v>
      </c>
      <c r="B302" s="257"/>
      <c r="C302" s="257"/>
      <c r="D302" s="257"/>
      <c r="E302" s="257"/>
      <c r="F302" s="257"/>
      <c r="G302" s="257"/>
      <c r="H302" s="257"/>
      <c r="I302" s="257"/>
      <c r="J302" s="257"/>
      <c r="K302" s="257"/>
      <c r="L302" s="257"/>
      <c r="M302" s="257"/>
      <c r="N302" s="258"/>
    </row>
    <row r="303" spans="1:14" s="33" customFormat="1" ht="35.25" customHeight="1" thickBot="1" x14ac:dyDescent="0.25">
      <c r="A303" s="15">
        <v>149</v>
      </c>
      <c r="B303" s="22" t="s">
        <v>187</v>
      </c>
      <c r="C303" s="30" t="s">
        <v>30</v>
      </c>
      <c r="D303" s="22" t="s">
        <v>9</v>
      </c>
      <c r="E303" s="34">
        <v>200000</v>
      </c>
      <c r="F303" s="30" t="s">
        <v>47</v>
      </c>
      <c r="G303" s="34">
        <v>0</v>
      </c>
      <c r="H303" s="35">
        <f t="shared" ref="H303" si="296">E303-G303</f>
        <v>200000</v>
      </c>
      <c r="I303" s="22"/>
      <c r="J303" s="23" t="s">
        <v>19</v>
      </c>
      <c r="K303" s="22">
        <v>6067</v>
      </c>
      <c r="L303" s="32">
        <f t="shared" ref="L303" si="297">H303</f>
        <v>200000</v>
      </c>
      <c r="M303" s="56"/>
      <c r="N303" s="55"/>
    </row>
    <row r="304" spans="1:14" s="33" customFormat="1" ht="24.75" customHeight="1" thickBot="1" x14ac:dyDescent="0.25">
      <c r="A304" s="256" t="s">
        <v>218</v>
      </c>
      <c r="B304" s="257"/>
      <c r="C304" s="257"/>
      <c r="D304" s="257"/>
      <c r="E304" s="257"/>
      <c r="F304" s="257"/>
      <c r="G304" s="257"/>
      <c r="H304" s="257"/>
      <c r="I304" s="257"/>
      <c r="J304" s="257"/>
      <c r="K304" s="257"/>
      <c r="L304" s="257"/>
      <c r="M304" s="257"/>
      <c r="N304" s="258"/>
    </row>
    <row r="305" spans="1:14" s="33" customFormat="1" ht="24.75" customHeight="1" thickBot="1" x14ac:dyDescent="0.25">
      <c r="A305" s="15">
        <v>150</v>
      </c>
      <c r="B305" s="22" t="s">
        <v>112</v>
      </c>
      <c r="C305" s="30" t="s">
        <v>29</v>
      </c>
      <c r="D305" s="22" t="s">
        <v>9</v>
      </c>
      <c r="E305" s="34">
        <v>400000</v>
      </c>
      <c r="F305" s="30" t="s">
        <v>47</v>
      </c>
      <c r="G305" s="34">
        <v>0</v>
      </c>
      <c r="H305" s="35">
        <f t="shared" ref="H305" si="298">E305-G305</f>
        <v>400000</v>
      </c>
      <c r="I305" s="22"/>
      <c r="J305" s="23" t="s">
        <v>123</v>
      </c>
      <c r="K305" s="22">
        <v>4907</v>
      </c>
      <c r="L305" s="32">
        <f t="shared" ref="L305" si="299">H305</f>
        <v>400000</v>
      </c>
      <c r="M305" s="56"/>
      <c r="N305" s="55"/>
    </row>
    <row r="306" spans="1:14" s="33" customFormat="1" ht="36" customHeight="1" thickBot="1" x14ac:dyDescent="0.25">
      <c r="A306" s="256" t="s">
        <v>219</v>
      </c>
      <c r="B306" s="257"/>
      <c r="C306" s="257"/>
      <c r="D306" s="257"/>
      <c r="E306" s="257"/>
      <c r="F306" s="257"/>
      <c r="G306" s="257"/>
      <c r="H306" s="257"/>
      <c r="I306" s="257"/>
      <c r="J306" s="257"/>
      <c r="K306" s="257"/>
      <c r="L306" s="257"/>
      <c r="M306" s="257"/>
      <c r="N306" s="258"/>
    </row>
    <row r="307" spans="1:14" s="33" customFormat="1" ht="35.25" customHeight="1" thickBot="1" x14ac:dyDescent="0.25">
      <c r="A307" s="15">
        <v>151</v>
      </c>
      <c r="B307" s="22" t="s">
        <v>187</v>
      </c>
      <c r="C307" s="30" t="s">
        <v>30</v>
      </c>
      <c r="D307" s="22" t="s">
        <v>9</v>
      </c>
      <c r="E307" s="34">
        <v>300000</v>
      </c>
      <c r="F307" s="30" t="s">
        <v>47</v>
      </c>
      <c r="G307" s="34">
        <v>0</v>
      </c>
      <c r="H307" s="35">
        <f t="shared" ref="H307" si="300">E307-G307</f>
        <v>300000</v>
      </c>
      <c r="I307" s="22"/>
      <c r="J307" s="23" t="s">
        <v>79</v>
      </c>
      <c r="K307" s="22">
        <v>956</v>
      </c>
      <c r="L307" s="32">
        <f t="shared" ref="L307" si="301">H307</f>
        <v>300000</v>
      </c>
      <c r="M307" s="56"/>
      <c r="N307" s="55"/>
    </row>
    <row r="308" spans="1:14" s="33" customFormat="1" ht="31.5" customHeight="1" thickBot="1" x14ac:dyDescent="0.25">
      <c r="A308" s="256" t="s">
        <v>225</v>
      </c>
      <c r="B308" s="257"/>
      <c r="C308" s="257"/>
      <c r="D308" s="257"/>
      <c r="E308" s="257"/>
      <c r="F308" s="257"/>
      <c r="G308" s="257"/>
      <c r="H308" s="257"/>
      <c r="I308" s="257"/>
      <c r="J308" s="257"/>
      <c r="K308" s="257"/>
      <c r="L308" s="257"/>
      <c r="M308" s="257"/>
      <c r="N308" s="258"/>
    </row>
    <row r="309" spans="1:14" s="33" customFormat="1" ht="24.75" customHeight="1" thickBot="1" x14ac:dyDescent="0.25">
      <c r="A309" s="15">
        <v>152</v>
      </c>
      <c r="B309" s="22" t="s">
        <v>112</v>
      </c>
      <c r="C309" s="30" t="s">
        <v>29</v>
      </c>
      <c r="D309" s="22" t="s">
        <v>9</v>
      </c>
      <c r="E309" s="34">
        <v>400000</v>
      </c>
      <c r="F309" s="30" t="s">
        <v>47</v>
      </c>
      <c r="G309" s="34">
        <v>0</v>
      </c>
      <c r="H309" s="35">
        <f t="shared" ref="H309" si="302">E309-G309</f>
        <v>400000</v>
      </c>
      <c r="I309" s="22"/>
      <c r="J309" s="23" t="s">
        <v>79</v>
      </c>
      <c r="K309" s="22">
        <v>8019</v>
      </c>
      <c r="L309" s="32">
        <f t="shared" ref="L309" si="303">H309</f>
        <v>400000</v>
      </c>
      <c r="M309" s="56"/>
      <c r="N309" s="55"/>
    </row>
    <row r="310" spans="1:14" s="33" customFormat="1" ht="36" customHeight="1" thickBot="1" x14ac:dyDescent="0.25">
      <c r="A310" s="256" t="s">
        <v>226</v>
      </c>
      <c r="B310" s="257"/>
      <c r="C310" s="257"/>
      <c r="D310" s="257"/>
      <c r="E310" s="257"/>
      <c r="F310" s="257"/>
      <c r="G310" s="257"/>
      <c r="H310" s="257"/>
      <c r="I310" s="257"/>
      <c r="J310" s="257"/>
      <c r="K310" s="257"/>
      <c r="L310" s="257"/>
      <c r="M310" s="257"/>
      <c r="N310" s="258"/>
    </row>
    <row r="311" spans="1:14" s="33" customFormat="1" ht="24.75" customHeight="1" thickBot="1" x14ac:dyDescent="0.25">
      <c r="A311" s="15">
        <v>153</v>
      </c>
      <c r="B311" s="22" t="s">
        <v>112</v>
      </c>
      <c r="C311" s="30" t="s">
        <v>29</v>
      </c>
      <c r="D311" s="22" t="s">
        <v>9</v>
      </c>
      <c r="E311" s="34">
        <v>400000</v>
      </c>
      <c r="F311" s="30" t="s">
        <v>47</v>
      </c>
      <c r="G311" s="34">
        <v>0</v>
      </c>
      <c r="H311" s="35">
        <f t="shared" ref="H311" si="304">E311-G311</f>
        <v>400000</v>
      </c>
      <c r="I311" s="22"/>
      <c r="J311" s="23" t="s">
        <v>79</v>
      </c>
      <c r="K311" s="22">
        <v>965</v>
      </c>
      <c r="L311" s="32">
        <f t="shared" ref="L311" si="305">H311</f>
        <v>400000</v>
      </c>
      <c r="M311" s="56"/>
      <c r="N311" s="55"/>
    </row>
    <row r="312" spans="1:14" s="33" customFormat="1" ht="36" customHeight="1" thickBot="1" x14ac:dyDescent="0.25">
      <c r="A312" s="256" t="s">
        <v>227</v>
      </c>
      <c r="B312" s="257"/>
      <c r="C312" s="257"/>
      <c r="D312" s="257"/>
      <c r="E312" s="257"/>
      <c r="F312" s="257"/>
      <c r="G312" s="257"/>
      <c r="H312" s="257"/>
      <c r="I312" s="257"/>
      <c r="J312" s="257"/>
      <c r="K312" s="257"/>
      <c r="L312" s="257"/>
      <c r="M312" s="257"/>
      <c r="N312" s="258"/>
    </row>
    <row r="313" spans="1:14" s="33" customFormat="1" ht="35.25" customHeight="1" thickBot="1" x14ac:dyDescent="0.25">
      <c r="A313" s="15">
        <v>154</v>
      </c>
      <c r="B313" s="22" t="s">
        <v>187</v>
      </c>
      <c r="C313" s="30" t="s">
        <v>30</v>
      </c>
      <c r="D313" s="22" t="s">
        <v>9</v>
      </c>
      <c r="E313" s="34">
        <v>200000</v>
      </c>
      <c r="F313" s="30" t="s">
        <v>47</v>
      </c>
      <c r="G313" s="34">
        <v>0</v>
      </c>
      <c r="H313" s="35">
        <f t="shared" ref="H313" si="306">E313-G313</f>
        <v>200000</v>
      </c>
      <c r="I313" s="22"/>
      <c r="J313" s="23" t="s">
        <v>79</v>
      </c>
      <c r="K313" s="22">
        <v>956</v>
      </c>
      <c r="L313" s="32">
        <f t="shared" ref="L313" si="307">H313</f>
        <v>200000</v>
      </c>
      <c r="M313" s="56"/>
      <c r="N313" s="55"/>
    </row>
    <row r="314" spans="1:14" s="33" customFormat="1" ht="31.5" customHeight="1" thickBot="1" x14ac:dyDescent="0.25">
      <c r="A314" s="256" t="s">
        <v>228</v>
      </c>
      <c r="B314" s="257"/>
      <c r="C314" s="257"/>
      <c r="D314" s="257"/>
      <c r="E314" s="257"/>
      <c r="F314" s="257"/>
      <c r="G314" s="257"/>
      <c r="H314" s="257"/>
      <c r="I314" s="257"/>
      <c r="J314" s="257"/>
      <c r="K314" s="257"/>
      <c r="L314" s="257"/>
      <c r="M314" s="257"/>
      <c r="N314" s="258"/>
    </row>
    <row r="315" spans="1:14" s="33" customFormat="1" ht="35.25" customHeight="1" thickBot="1" x14ac:dyDescent="0.25">
      <c r="A315" s="15">
        <v>155</v>
      </c>
      <c r="B315" s="22" t="s">
        <v>187</v>
      </c>
      <c r="C315" s="30" t="s">
        <v>30</v>
      </c>
      <c r="D315" s="22" t="s">
        <v>9</v>
      </c>
      <c r="E315" s="34">
        <v>300000</v>
      </c>
      <c r="F315" s="30" t="s">
        <v>47</v>
      </c>
      <c r="G315" s="34">
        <v>0</v>
      </c>
      <c r="H315" s="35">
        <f t="shared" ref="H315" si="308">E315-G315</f>
        <v>300000</v>
      </c>
      <c r="I315" s="22"/>
      <c r="J315" s="23" t="s">
        <v>19</v>
      </c>
      <c r="K315" s="22">
        <v>6067</v>
      </c>
      <c r="L315" s="32">
        <f t="shared" ref="L315" si="309">H315</f>
        <v>300000</v>
      </c>
      <c r="M315" s="56"/>
      <c r="N315" s="55"/>
    </row>
    <row r="316" spans="1:14" s="33" customFormat="1" ht="24.75" customHeight="1" thickBot="1" x14ac:dyDescent="0.25">
      <c r="A316" s="256" t="s">
        <v>229</v>
      </c>
      <c r="B316" s="257"/>
      <c r="C316" s="257"/>
      <c r="D316" s="257"/>
      <c r="E316" s="257"/>
      <c r="F316" s="257"/>
      <c r="G316" s="257"/>
      <c r="H316" s="257"/>
      <c r="I316" s="257"/>
      <c r="J316" s="257"/>
      <c r="K316" s="257"/>
      <c r="L316" s="257"/>
      <c r="M316" s="257"/>
      <c r="N316" s="258"/>
    </row>
    <row r="317" spans="1:14" s="33" customFormat="1" ht="35.25" customHeight="1" thickBot="1" x14ac:dyDescent="0.25">
      <c r="A317" s="15">
        <v>156</v>
      </c>
      <c r="B317" s="22" t="s">
        <v>207</v>
      </c>
      <c r="C317" s="30" t="s">
        <v>21</v>
      </c>
      <c r="D317" s="22" t="s">
        <v>9</v>
      </c>
      <c r="E317" s="34">
        <v>3000000</v>
      </c>
      <c r="F317" s="30" t="s">
        <v>47</v>
      </c>
      <c r="G317" s="34">
        <v>0</v>
      </c>
      <c r="H317" s="35">
        <f t="shared" ref="H317" si="310">E317-G317</f>
        <v>3000000</v>
      </c>
      <c r="I317" s="22"/>
      <c r="J317" s="23" t="s">
        <v>18</v>
      </c>
      <c r="K317" s="22" t="s">
        <v>208</v>
      </c>
      <c r="L317" s="32">
        <f t="shared" ref="L317" si="311">H317</f>
        <v>3000000</v>
      </c>
      <c r="M317" s="56"/>
      <c r="N317" s="55"/>
    </row>
    <row r="318" spans="1:14" s="33" customFormat="1" ht="31.5" customHeight="1" thickBot="1" x14ac:dyDescent="0.25">
      <c r="A318" s="256" t="s">
        <v>230</v>
      </c>
      <c r="B318" s="257"/>
      <c r="C318" s="257"/>
      <c r="D318" s="257"/>
      <c r="E318" s="257"/>
      <c r="F318" s="257"/>
      <c r="G318" s="257"/>
      <c r="H318" s="257"/>
      <c r="I318" s="257"/>
      <c r="J318" s="257"/>
      <c r="K318" s="257"/>
      <c r="L318" s="257"/>
      <c r="M318" s="257"/>
      <c r="N318" s="258"/>
    </row>
    <row r="319" spans="1:14" s="33" customFormat="1" ht="24.75" customHeight="1" thickBot="1" x14ac:dyDescent="0.25">
      <c r="A319" s="15">
        <v>157</v>
      </c>
      <c r="B319" s="22" t="s">
        <v>112</v>
      </c>
      <c r="C319" s="30" t="s">
        <v>29</v>
      </c>
      <c r="D319" s="22" t="s">
        <v>9</v>
      </c>
      <c r="E319" s="34">
        <v>400000</v>
      </c>
      <c r="F319" s="30" t="s">
        <v>47</v>
      </c>
      <c r="G319" s="34">
        <v>0</v>
      </c>
      <c r="H319" s="35">
        <f t="shared" ref="H319" si="312">E319-G319</f>
        <v>400000</v>
      </c>
      <c r="I319" s="22"/>
      <c r="J319" s="23" t="s">
        <v>79</v>
      </c>
      <c r="K319" s="22">
        <v>956</v>
      </c>
      <c r="L319" s="32">
        <f t="shared" ref="L319" si="313">H319</f>
        <v>400000</v>
      </c>
      <c r="M319" s="56"/>
      <c r="N319" s="55"/>
    </row>
    <row r="320" spans="1:14" s="33" customFormat="1" ht="24.75" customHeight="1" thickBot="1" x14ac:dyDescent="0.25">
      <c r="A320" s="256" t="s">
        <v>231</v>
      </c>
      <c r="B320" s="257"/>
      <c r="C320" s="257"/>
      <c r="D320" s="257"/>
      <c r="E320" s="257"/>
      <c r="F320" s="257"/>
      <c r="G320" s="257"/>
      <c r="H320" s="257"/>
      <c r="I320" s="257"/>
      <c r="J320" s="257"/>
      <c r="K320" s="257"/>
      <c r="L320" s="257"/>
      <c r="M320" s="257"/>
      <c r="N320" s="258"/>
    </row>
    <row r="321" spans="1:14" s="33" customFormat="1" ht="35.25" customHeight="1" thickBot="1" x14ac:dyDescent="0.25">
      <c r="A321" s="15">
        <v>158</v>
      </c>
      <c r="B321" s="22" t="s">
        <v>207</v>
      </c>
      <c r="C321" s="30" t="s">
        <v>21</v>
      </c>
      <c r="D321" s="22" t="s">
        <v>9</v>
      </c>
      <c r="E321" s="34">
        <v>200000</v>
      </c>
      <c r="F321" s="30" t="s">
        <v>47</v>
      </c>
      <c r="G321" s="34">
        <v>0</v>
      </c>
      <c r="H321" s="35">
        <f t="shared" ref="H321" si="314">E321-G321</f>
        <v>200000</v>
      </c>
      <c r="I321" s="22"/>
      <c r="J321" s="23" t="s">
        <v>18</v>
      </c>
      <c r="K321" s="22" t="s">
        <v>208</v>
      </c>
      <c r="L321" s="32">
        <f t="shared" ref="L321" si="315">H321</f>
        <v>200000</v>
      </c>
      <c r="M321" s="56"/>
      <c r="N321" s="55"/>
    </row>
    <row r="322" spans="1:14" s="33" customFormat="1" ht="31.5" customHeight="1" thickBot="1" x14ac:dyDescent="0.25">
      <c r="A322" s="256" t="s">
        <v>232</v>
      </c>
      <c r="B322" s="257"/>
      <c r="C322" s="257"/>
      <c r="D322" s="257"/>
      <c r="E322" s="257"/>
      <c r="F322" s="257"/>
      <c r="G322" s="257"/>
      <c r="H322" s="257"/>
      <c r="I322" s="257"/>
      <c r="J322" s="257"/>
      <c r="K322" s="257"/>
      <c r="L322" s="257"/>
      <c r="M322" s="257"/>
      <c r="N322" s="258"/>
    </row>
    <row r="323" spans="1:14" s="33" customFormat="1" ht="35.25" customHeight="1" thickBot="1" x14ac:dyDescent="0.25">
      <c r="A323" s="15">
        <v>159</v>
      </c>
      <c r="B323" s="22" t="s">
        <v>207</v>
      </c>
      <c r="C323" s="30" t="s">
        <v>21</v>
      </c>
      <c r="D323" s="22" t="s">
        <v>9</v>
      </c>
      <c r="E323" s="34">
        <v>200000</v>
      </c>
      <c r="F323" s="30" t="s">
        <v>47</v>
      </c>
      <c r="G323" s="34">
        <v>0</v>
      </c>
      <c r="H323" s="35">
        <f t="shared" ref="H323" si="316">E323-G323</f>
        <v>200000</v>
      </c>
      <c r="I323" s="22"/>
      <c r="J323" s="23" t="s">
        <v>123</v>
      </c>
      <c r="K323" s="22">
        <v>4907</v>
      </c>
      <c r="L323" s="32">
        <f t="shared" ref="L323" si="317">H323</f>
        <v>200000</v>
      </c>
      <c r="M323" s="56"/>
      <c r="N323" s="55"/>
    </row>
    <row r="324" spans="1:14" s="33" customFormat="1" ht="31.5" customHeight="1" thickBot="1" x14ac:dyDescent="0.25">
      <c r="A324" s="256" t="s">
        <v>233</v>
      </c>
      <c r="B324" s="257"/>
      <c r="C324" s="257"/>
      <c r="D324" s="257"/>
      <c r="E324" s="257"/>
      <c r="F324" s="257"/>
      <c r="G324" s="257"/>
      <c r="H324" s="257"/>
      <c r="I324" s="257"/>
      <c r="J324" s="257"/>
      <c r="K324" s="257"/>
      <c r="L324" s="257"/>
      <c r="M324" s="257"/>
      <c r="N324" s="258"/>
    </row>
    <row r="325" spans="1:14" s="33" customFormat="1" ht="35.25" customHeight="1" thickBot="1" x14ac:dyDescent="0.25">
      <c r="A325" s="15">
        <v>160</v>
      </c>
      <c r="B325" s="22" t="s">
        <v>207</v>
      </c>
      <c r="C325" s="30" t="s">
        <v>21</v>
      </c>
      <c r="D325" s="22" t="s">
        <v>9</v>
      </c>
      <c r="E325" s="34">
        <v>400000</v>
      </c>
      <c r="F325" s="30" t="s">
        <v>47</v>
      </c>
      <c r="G325" s="34">
        <v>0</v>
      </c>
      <c r="H325" s="35">
        <f t="shared" ref="H325" si="318">E325-G325</f>
        <v>400000</v>
      </c>
      <c r="I325" s="22"/>
      <c r="J325" s="23" t="s">
        <v>123</v>
      </c>
      <c r="K325" s="22">
        <v>4907</v>
      </c>
      <c r="L325" s="32">
        <f t="shared" ref="L325" si="319">H325</f>
        <v>400000</v>
      </c>
      <c r="M325" s="56"/>
      <c r="N325" s="55"/>
    </row>
    <row r="326" spans="1:14" s="33" customFormat="1" ht="34.5" customHeight="1" thickBot="1" x14ac:dyDescent="0.25">
      <c r="A326" s="256" t="s">
        <v>234</v>
      </c>
      <c r="B326" s="257"/>
      <c r="C326" s="257"/>
      <c r="D326" s="257"/>
      <c r="E326" s="257"/>
      <c r="F326" s="257"/>
      <c r="G326" s="257"/>
      <c r="H326" s="257"/>
      <c r="I326" s="257"/>
      <c r="J326" s="257"/>
      <c r="K326" s="257"/>
      <c r="L326" s="257"/>
      <c r="M326" s="257"/>
      <c r="N326" s="258"/>
    </row>
    <row r="327" spans="1:14" s="33" customFormat="1" ht="35.25" customHeight="1" thickBot="1" x14ac:dyDescent="0.25">
      <c r="A327" s="15">
        <v>161</v>
      </c>
      <c r="B327" s="22" t="s">
        <v>207</v>
      </c>
      <c r="C327" s="30" t="s">
        <v>21</v>
      </c>
      <c r="D327" s="22" t="s">
        <v>9</v>
      </c>
      <c r="E327" s="34">
        <v>3000000</v>
      </c>
      <c r="F327" s="30" t="s">
        <v>47</v>
      </c>
      <c r="G327" s="34">
        <v>0</v>
      </c>
      <c r="H327" s="35">
        <f t="shared" ref="H327" si="320">E327-G327</f>
        <v>3000000</v>
      </c>
      <c r="I327" s="22"/>
      <c r="J327" s="23" t="s">
        <v>123</v>
      </c>
      <c r="K327" s="22">
        <v>4907</v>
      </c>
      <c r="L327" s="32">
        <f t="shared" ref="L327" si="321">H327</f>
        <v>3000000</v>
      </c>
      <c r="M327" s="56"/>
      <c r="N327" s="55"/>
    </row>
    <row r="328" spans="1:14" s="33" customFormat="1" ht="31.5" customHeight="1" thickBot="1" x14ac:dyDescent="0.25">
      <c r="A328" s="256" t="s">
        <v>235</v>
      </c>
      <c r="B328" s="257"/>
      <c r="C328" s="257"/>
      <c r="D328" s="257"/>
      <c r="E328" s="257"/>
      <c r="F328" s="257"/>
      <c r="G328" s="257"/>
      <c r="H328" s="257"/>
      <c r="I328" s="257"/>
      <c r="J328" s="257"/>
      <c r="K328" s="257"/>
      <c r="L328" s="257"/>
      <c r="M328" s="257"/>
      <c r="N328" s="258"/>
    </row>
    <row r="329" spans="1:14" s="33" customFormat="1" ht="35.25" customHeight="1" thickBot="1" x14ac:dyDescent="0.25">
      <c r="A329" s="15">
        <v>162</v>
      </c>
      <c r="B329" s="22" t="s">
        <v>207</v>
      </c>
      <c r="C329" s="30" t="s">
        <v>21</v>
      </c>
      <c r="D329" s="22" t="s">
        <v>9</v>
      </c>
      <c r="E329" s="34">
        <v>1000000</v>
      </c>
      <c r="F329" s="30" t="s">
        <v>47</v>
      </c>
      <c r="G329" s="34">
        <v>0</v>
      </c>
      <c r="H329" s="35">
        <f t="shared" ref="H329" si="322">E329-G329</f>
        <v>1000000</v>
      </c>
      <c r="I329" s="22"/>
      <c r="J329" s="23" t="s">
        <v>123</v>
      </c>
      <c r="K329" s="22">
        <v>4907</v>
      </c>
      <c r="L329" s="32">
        <f t="shared" ref="L329" si="323">H329</f>
        <v>1000000</v>
      </c>
      <c r="M329" s="56"/>
      <c r="N329" s="55"/>
    </row>
    <row r="330" spans="1:14" s="33" customFormat="1" ht="31.5" customHeight="1" thickBot="1" x14ac:dyDescent="0.25">
      <c r="A330" s="256" t="s">
        <v>236</v>
      </c>
      <c r="B330" s="257"/>
      <c r="C330" s="257"/>
      <c r="D330" s="257"/>
      <c r="E330" s="257"/>
      <c r="F330" s="257"/>
      <c r="G330" s="257"/>
      <c r="H330" s="257"/>
      <c r="I330" s="257"/>
      <c r="J330" s="257"/>
      <c r="K330" s="257"/>
      <c r="L330" s="257"/>
      <c r="M330" s="257"/>
      <c r="N330" s="258"/>
    </row>
    <row r="331" spans="1:14" s="33" customFormat="1" ht="35.25" customHeight="1" thickBot="1" x14ac:dyDescent="0.25">
      <c r="A331" s="15">
        <v>163</v>
      </c>
      <c r="B331" s="22" t="s">
        <v>187</v>
      </c>
      <c r="C331" s="30" t="s">
        <v>30</v>
      </c>
      <c r="D331" s="22" t="s">
        <v>9</v>
      </c>
      <c r="E331" s="34">
        <v>150000</v>
      </c>
      <c r="F331" s="30" t="s">
        <v>47</v>
      </c>
      <c r="G331" s="34">
        <v>0</v>
      </c>
      <c r="H331" s="35">
        <f t="shared" ref="H331" si="324">E331-G331</f>
        <v>150000</v>
      </c>
      <c r="I331" s="22"/>
      <c r="J331" s="23" t="s">
        <v>19</v>
      </c>
      <c r="K331" s="22">
        <v>6067</v>
      </c>
      <c r="L331" s="32">
        <f t="shared" ref="L331" si="325">H331</f>
        <v>150000</v>
      </c>
      <c r="M331" s="56"/>
      <c r="N331" s="55"/>
    </row>
    <row r="332" spans="1:14" s="33" customFormat="1" ht="24.75" customHeight="1" thickBot="1" x14ac:dyDescent="0.25">
      <c r="A332" s="256" t="s">
        <v>237</v>
      </c>
      <c r="B332" s="257"/>
      <c r="C332" s="257"/>
      <c r="D332" s="257"/>
      <c r="E332" s="257"/>
      <c r="F332" s="257"/>
      <c r="G332" s="257"/>
      <c r="H332" s="257"/>
      <c r="I332" s="257"/>
      <c r="J332" s="257"/>
      <c r="K332" s="257"/>
      <c r="L332" s="257"/>
      <c r="M332" s="257"/>
      <c r="N332" s="258"/>
    </row>
    <row r="333" spans="1:14" s="33" customFormat="1" ht="35.25" customHeight="1" thickBot="1" x14ac:dyDescent="0.25">
      <c r="A333" s="15">
        <v>164</v>
      </c>
      <c r="B333" s="22" t="s">
        <v>207</v>
      </c>
      <c r="C333" s="30" t="s">
        <v>21</v>
      </c>
      <c r="D333" s="22" t="s">
        <v>9</v>
      </c>
      <c r="E333" s="34">
        <v>1000000</v>
      </c>
      <c r="F333" s="30" t="s">
        <v>47</v>
      </c>
      <c r="G333" s="34">
        <v>0</v>
      </c>
      <c r="H333" s="35">
        <f t="shared" ref="H333" si="326">E333-G333</f>
        <v>1000000</v>
      </c>
      <c r="I333" s="22"/>
      <c r="J333" s="23" t="s">
        <v>123</v>
      </c>
      <c r="K333" s="22">
        <v>4907</v>
      </c>
      <c r="L333" s="32">
        <f t="shared" ref="L333" si="327">H333</f>
        <v>1000000</v>
      </c>
      <c r="M333" s="56"/>
      <c r="N333" s="55"/>
    </row>
    <row r="334" spans="1:14" s="33" customFormat="1" ht="31.5" customHeight="1" thickBot="1" x14ac:dyDescent="0.25">
      <c r="A334" s="256" t="s">
        <v>238</v>
      </c>
      <c r="B334" s="257"/>
      <c r="C334" s="257"/>
      <c r="D334" s="257"/>
      <c r="E334" s="257"/>
      <c r="F334" s="257"/>
      <c r="G334" s="257"/>
      <c r="H334" s="257"/>
      <c r="I334" s="257"/>
      <c r="J334" s="257"/>
      <c r="K334" s="257"/>
      <c r="L334" s="257"/>
      <c r="M334" s="257"/>
      <c r="N334" s="258"/>
    </row>
    <row r="335" spans="1:14" s="33" customFormat="1" ht="35.25" customHeight="1" thickBot="1" x14ac:dyDescent="0.25">
      <c r="A335" s="15">
        <v>165</v>
      </c>
      <c r="B335" s="22" t="s">
        <v>187</v>
      </c>
      <c r="C335" s="30" t="s">
        <v>30</v>
      </c>
      <c r="D335" s="22" t="s">
        <v>9</v>
      </c>
      <c r="E335" s="34">
        <v>250000</v>
      </c>
      <c r="F335" s="30" t="s">
        <v>47</v>
      </c>
      <c r="G335" s="34">
        <v>0</v>
      </c>
      <c r="H335" s="35">
        <f t="shared" ref="H335" si="328">E335-G335</f>
        <v>250000</v>
      </c>
      <c r="I335" s="22"/>
      <c r="J335" s="23" t="s">
        <v>79</v>
      </c>
      <c r="K335" s="22">
        <v>956</v>
      </c>
      <c r="L335" s="32">
        <f t="shared" ref="L335" si="329">H335</f>
        <v>250000</v>
      </c>
      <c r="M335" s="56"/>
      <c r="N335" s="55"/>
    </row>
    <row r="336" spans="1:14" s="33" customFormat="1" ht="31.5" customHeight="1" thickBot="1" x14ac:dyDescent="0.25">
      <c r="A336" s="256" t="s">
        <v>239</v>
      </c>
      <c r="B336" s="257"/>
      <c r="C336" s="257"/>
      <c r="D336" s="257"/>
      <c r="E336" s="257"/>
      <c r="F336" s="257"/>
      <c r="G336" s="257"/>
      <c r="H336" s="257"/>
      <c r="I336" s="257"/>
      <c r="J336" s="257"/>
      <c r="K336" s="257"/>
      <c r="L336" s="257"/>
      <c r="M336" s="257"/>
      <c r="N336" s="258"/>
    </row>
    <row r="337" spans="1:14" s="33" customFormat="1" ht="35.25" customHeight="1" thickBot="1" x14ac:dyDescent="0.25">
      <c r="A337" s="15">
        <v>166</v>
      </c>
      <c r="B337" s="22" t="s">
        <v>207</v>
      </c>
      <c r="C337" s="30" t="s">
        <v>21</v>
      </c>
      <c r="D337" s="22" t="s">
        <v>9</v>
      </c>
      <c r="E337" s="34">
        <v>1000000</v>
      </c>
      <c r="F337" s="30" t="s">
        <v>47</v>
      </c>
      <c r="G337" s="34">
        <v>0</v>
      </c>
      <c r="H337" s="35">
        <f t="shared" ref="H337" si="330">E337-G337</f>
        <v>1000000</v>
      </c>
      <c r="I337" s="22"/>
      <c r="J337" s="23" t="s">
        <v>123</v>
      </c>
      <c r="K337" s="22">
        <v>4907</v>
      </c>
      <c r="L337" s="32">
        <f t="shared" ref="L337" si="331">H337</f>
        <v>1000000</v>
      </c>
      <c r="M337" s="56"/>
      <c r="N337" s="55"/>
    </row>
    <row r="338" spans="1:14" s="33" customFormat="1" ht="31.5" customHeight="1" thickBot="1" x14ac:dyDescent="0.25">
      <c r="A338" s="256" t="s">
        <v>240</v>
      </c>
      <c r="B338" s="257"/>
      <c r="C338" s="257"/>
      <c r="D338" s="257"/>
      <c r="E338" s="257"/>
      <c r="F338" s="257"/>
      <c r="G338" s="257"/>
      <c r="H338" s="257"/>
      <c r="I338" s="257"/>
      <c r="J338" s="257"/>
      <c r="K338" s="257"/>
      <c r="L338" s="257"/>
      <c r="M338" s="257"/>
      <c r="N338" s="258"/>
    </row>
    <row r="339" spans="1:14" s="33" customFormat="1" ht="35.25" customHeight="1" thickBot="1" x14ac:dyDescent="0.25">
      <c r="A339" s="15">
        <v>167</v>
      </c>
      <c r="B339" s="22" t="s">
        <v>207</v>
      </c>
      <c r="C339" s="30" t="s">
        <v>21</v>
      </c>
      <c r="D339" s="22" t="s">
        <v>9</v>
      </c>
      <c r="E339" s="34">
        <v>1000000</v>
      </c>
      <c r="F339" s="30" t="s">
        <v>47</v>
      </c>
      <c r="G339" s="34">
        <v>0</v>
      </c>
      <c r="H339" s="35">
        <f t="shared" ref="H339" si="332">E339-G339</f>
        <v>1000000</v>
      </c>
      <c r="I339" s="22"/>
      <c r="J339" s="23" t="s">
        <v>123</v>
      </c>
      <c r="K339" s="22">
        <v>4907</v>
      </c>
      <c r="L339" s="32">
        <f t="shared" ref="L339" si="333">H339</f>
        <v>1000000</v>
      </c>
      <c r="M339" s="56"/>
      <c r="N339" s="55"/>
    </row>
    <row r="340" spans="1:14" s="33" customFormat="1" ht="31.5" customHeight="1" thickBot="1" x14ac:dyDescent="0.25">
      <c r="A340" s="256" t="s">
        <v>241</v>
      </c>
      <c r="B340" s="257"/>
      <c r="C340" s="257"/>
      <c r="D340" s="257"/>
      <c r="E340" s="257"/>
      <c r="F340" s="257"/>
      <c r="G340" s="257"/>
      <c r="H340" s="257"/>
      <c r="I340" s="257"/>
      <c r="J340" s="257"/>
      <c r="K340" s="257"/>
      <c r="L340" s="257"/>
      <c r="M340" s="257"/>
      <c r="N340" s="258"/>
    </row>
    <row r="341" spans="1:14" s="33" customFormat="1" ht="35.25" customHeight="1" thickBot="1" x14ac:dyDescent="0.25">
      <c r="A341" s="15">
        <v>168</v>
      </c>
      <c r="B341" s="22" t="s">
        <v>207</v>
      </c>
      <c r="C341" s="30" t="s">
        <v>21</v>
      </c>
      <c r="D341" s="22" t="s">
        <v>9</v>
      </c>
      <c r="E341" s="34">
        <v>100000</v>
      </c>
      <c r="F341" s="30" t="s">
        <v>47</v>
      </c>
      <c r="G341" s="34">
        <v>0</v>
      </c>
      <c r="H341" s="35">
        <f t="shared" ref="H341" si="334">E341-G341</f>
        <v>100000</v>
      </c>
      <c r="I341" s="22"/>
      <c r="J341" s="23" t="s">
        <v>123</v>
      </c>
      <c r="K341" s="22">
        <v>4907</v>
      </c>
      <c r="L341" s="32">
        <f t="shared" ref="L341" si="335">H341</f>
        <v>100000</v>
      </c>
      <c r="M341" s="56"/>
      <c r="N341" s="55"/>
    </row>
    <row r="342" spans="1:14" s="33" customFormat="1" ht="35.25" customHeight="1" thickBot="1" x14ac:dyDescent="0.25">
      <c r="A342" s="256" t="s">
        <v>242</v>
      </c>
      <c r="B342" s="257"/>
      <c r="C342" s="257"/>
      <c r="D342" s="257"/>
      <c r="E342" s="257"/>
      <c r="F342" s="257"/>
      <c r="G342" s="257"/>
      <c r="H342" s="257"/>
      <c r="I342" s="257"/>
      <c r="J342" s="257"/>
      <c r="K342" s="257"/>
      <c r="L342" s="257"/>
      <c r="M342" s="257"/>
      <c r="N342" s="258"/>
    </row>
    <row r="343" spans="1:14" s="33" customFormat="1" ht="35.25" customHeight="1" thickBot="1" x14ac:dyDescent="0.25">
      <c r="A343" s="15">
        <v>169</v>
      </c>
      <c r="B343" s="22" t="s">
        <v>187</v>
      </c>
      <c r="C343" s="30" t="s">
        <v>30</v>
      </c>
      <c r="D343" s="22" t="s">
        <v>9</v>
      </c>
      <c r="E343" s="34">
        <v>200000</v>
      </c>
      <c r="F343" s="30" t="s">
        <v>47</v>
      </c>
      <c r="G343" s="34">
        <v>0</v>
      </c>
      <c r="H343" s="35">
        <f t="shared" ref="H343" si="336">E343-G343</f>
        <v>200000</v>
      </c>
      <c r="I343" s="22"/>
      <c r="J343" s="23" t="s">
        <v>19</v>
      </c>
      <c r="K343" s="22">
        <v>6067</v>
      </c>
      <c r="L343" s="32">
        <f t="shared" ref="L343" si="337">H343</f>
        <v>200000</v>
      </c>
      <c r="M343" s="56"/>
      <c r="N343" s="55"/>
    </row>
    <row r="344" spans="1:14" s="33" customFormat="1" ht="24.75" customHeight="1" thickBot="1" x14ac:dyDescent="0.25">
      <c r="A344" s="256" t="s">
        <v>243</v>
      </c>
      <c r="B344" s="257"/>
      <c r="C344" s="257"/>
      <c r="D344" s="257"/>
      <c r="E344" s="257"/>
      <c r="F344" s="257"/>
      <c r="G344" s="257"/>
      <c r="H344" s="257"/>
      <c r="I344" s="257"/>
      <c r="J344" s="257"/>
      <c r="K344" s="257"/>
      <c r="L344" s="257"/>
      <c r="M344" s="257"/>
      <c r="N344" s="258"/>
    </row>
    <row r="345" spans="1:14" s="33" customFormat="1" ht="24.75" customHeight="1" thickBot="1" x14ac:dyDescent="0.25">
      <c r="A345" s="15">
        <v>170</v>
      </c>
      <c r="B345" s="22" t="s">
        <v>112</v>
      </c>
      <c r="C345" s="30" t="s">
        <v>39</v>
      </c>
      <c r="D345" s="22" t="s">
        <v>9</v>
      </c>
      <c r="E345" s="34">
        <v>2000000</v>
      </c>
      <c r="F345" s="30" t="s">
        <v>47</v>
      </c>
      <c r="G345" s="34">
        <v>0</v>
      </c>
      <c r="H345" s="35">
        <f>E345-G345</f>
        <v>2000000</v>
      </c>
      <c r="I345" s="22"/>
      <c r="J345" s="23" t="s">
        <v>123</v>
      </c>
      <c r="K345" s="22">
        <v>4907</v>
      </c>
      <c r="L345" s="32">
        <v>2000000</v>
      </c>
      <c r="M345" s="56"/>
      <c r="N345" s="55"/>
    </row>
    <row r="346" spans="1:14" s="33" customFormat="1" ht="44.25" customHeight="1" thickBot="1" x14ac:dyDescent="0.25">
      <c r="A346" s="256" t="s">
        <v>261</v>
      </c>
      <c r="B346" s="257"/>
      <c r="C346" s="257"/>
      <c r="D346" s="257"/>
      <c r="E346" s="257"/>
      <c r="F346" s="257"/>
      <c r="G346" s="257"/>
      <c r="H346" s="257"/>
      <c r="I346" s="257"/>
      <c r="J346" s="257"/>
      <c r="K346" s="257"/>
      <c r="L346" s="257"/>
      <c r="M346" s="257"/>
      <c r="N346" s="258"/>
    </row>
    <row r="347" spans="1:14" s="33" customFormat="1" ht="24.75" customHeight="1" thickBot="1" x14ac:dyDescent="0.25">
      <c r="A347" s="15">
        <v>171</v>
      </c>
      <c r="B347" s="22" t="s">
        <v>262</v>
      </c>
      <c r="C347" s="30" t="s">
        <v>23</v>
      </c>
      <c r="D347" s="22" t="s">
        <v>9</v>
      </c>
      <c r="E347" s="34">
        <v>150000</v>
      </c>
      <c r="F347" s="30" t="s">
        <v>47</v>
      </c>
      <c r="G347" s="34">
        <v>0</v>
      </c>
      <c r="H347" s="35">
        <f>E347-G347</f>
        <v>150000</v>
      </c>
      <c r="I347" s="22"/>
      <c r="J347" s="23" t="s">
        <v>123</v>
      </c>
      <c r="K347" s="22">
        <v>4907</v>
      </c>
      <c r="L347" s="32">
        <v>150000</v>
      </c>
      <c r="M347" s="56"/>
      <c r="N347" s="55"/>
    </row>
    <row r="348" spans="1:14" s="33" customFormat="1" ht="34.5" customHeight="1" thickBot="1" x14ac:dyDescent="0.25">
      <c r="A348" s="256" t="s">
        <v>263</v>
      </c>
      <c r="B348" s="257"/>
      <c r="C348" s="257"/>
      <c r="D348" s="257"/>
      <c r="E348" s="257"/>
      <c r="F348" s="257"/>
      <c r="G348" s="257"/>
      <c r="H348" s="257"/>
      <c r="I348" s="257"/>
      <c r="J348" s="257"/>
      <c r="K348" s="257"/>
      <c r="L348" s="257"/>
      <c r="M348" s="257"/>
      <c r="N348" s="258"/>
    </row>
    <row r="349" spans="1:14" s="33" customFormat="1" ht="37.5" customHeight="1" thickBot="1" x14ac:dyDescent="0.25">
      <c r="A349" s="15">
        <v>172</v>
      </c>
      <c r="B349" s="22" t="s">
        <v>112</v>
      </c>
      <c r="C349" s="30" t="s">
        <v>39</v>
      </c>
      <c r="D349" s="22" t="s">
        <v>9</v>
      </c>
      <c r="E349" s="34">
        <v>2000000</v>
      </c>
      <c r="F349" s="30" t="s">
        <v>47</v>
      </c>
      <c r="G349" s="34">
        <v>0</v>
      </c>
      <c r="H349" s="35">
        <f>E349-G349</f>
        <v>2000000</v>
      </c>
      <c r="I349" s="22"/>
      <c r="J349" s="23" t="s">
        <v>79</v>
      </c>
      <c r="K349" s="22">
        <v>8019</v>
      </c>
      <c r="L349" s="32">
        <v>2000000</v>
      </c>
      <c r="M349" s="56"/>
      <c r="N349" s="55"/>
    </row>
    <row r="350" spans="1:14" s="33" customFormat="1" ht="34.5" customHeight="1" thickBot="1" x14ac:dyDescent="0.25">
      <c r="A350" s="256" t="s">
        <v>264</v>
      </c>
      <c r="B350" s="257"/>
      <c r="C350" s="257"/>
      <c r="D350" s="257"/>
      <c r="E350" s="257"/>
      <c r="F350" s="257"/>
      <c r="G350" s="257"/>
      <c r="H350" s="257"/>
      <c r="I350" s="257"/>
      <c r="J350" s="257"/>
      <c r="K350" s="257"/>
      <c r="L350" s="257"/>
      <c r="M350" s="257"/>
      <c r="N350" s="258"/>
    </row>
    <row r="351" spans="1:14" s="33" customFormat="1" ht="35.25" customHeight="1" thickBot="1" x14ac:dyDescent="0.25">
      <c r="A351" s="15">
        <v>173</v>
      </c>
      <c r="B351" s="22" t="s">
        <v>262</v>
      </c>
      <c r="C351" s="30" t="s">
        <v>26</v>
      </c>
      <c r="D351" s="22" t="s">
        <v>9</v>
      </c>
      <c r="E351" s="34">
        <v>250000</v>
      </c>
      <c r="F351" s="30" t="s">
        <v>47</v>
      </c>
      <c r="G351" s="34">
        <v>0</v>
      </c>
      <c r="H351" s="35">
        <f>E351-G351</f>
        <v>250000</v>
      </c>
      <c r="I351" s="22"/>
      <c r="J351" s="23" t="s">
        <v>123</v>
      </c>
      <c r="K351" s="22">
        <v>4907</v>
      </c>
      <c r="L351" s="32">
        <v>250000</v>
      </c>
      <c r="M351" s="56"/>
      <c r="N351" s="55"/>
    </row>
    <row r="352" spans="1:14" s="33" customFormat="1" ht="37.5" customHeight="1" thickBot="1" x14ac:dyDescent="0.25">
      <c r="A352" s="256" t="s">
        <v>265</v>
      </c>
      <c r="B352" s="257"/>
      <c r="C352" s="257"/>
      <c r="D352" s="257"/>
      <c r="E352" s="257"/>
      <c r="F352" s="257"/>
      <c r="G352" s="257"/>
      <c r="H352" s="257"/>
      <c r="I352" s="257"/>
      <c r="J352" s="257"/>
      <c r="K352" s="257"/>
      <c r="L352" s="257"/>
      <c r="M352" s="257"/>
      <c r="N352" s="258"/>
    </row>
    <row r="353" spans="1:14" s="33" customFormat="1" ht="36.75" thickBot="1" x14ac:dyDescent="0.25">
      <c r="A353" s="15">
        <v>174</v>
      </c>
      <c r="B353" s="22" t="s">
        <v>187</v>
      </c>
      <c r="C353" s="30" t="s">
        <v>30</v>
      </c>
      <c r="D353" s="22" t="s">
        <v>9</v>
      </c>
      <c r="E353" s="34">
        <v>150000</v>
      </c>
      <c r="F353" s="30" t="s">
        <v>47</v>
      </c>
      <c r="G353" s="34">
        <v>0</v>
      </c>
      <c r="H353" s="35">
        <f>E353-G353</f>
        <v>150000</v>
      </c>
      <c r="I353" s="22"/>
      <c r="J353" s="23" t="s">
        <v>19</v>
      </c>
      <c r="K353" s="22">
        <v>6067</v>
      </c>
      <c r="L353" s="32">
        <v>150000</v>
      </c>
      <c r="M353" s="56"/>
      <c r="N353" s="55"/>
    </row>
    <row r="354" spans="1:14" s="33" customFormat="1" ht="34.5" customHeight="1" thickBot="1" x14ac:dyDescent="0.25">
      <c r="A354" s="256" t="s">
        <v>266</v>
      </c>
      <c r="B354" s="257"/>
      <c r="C354" s="257"/>
      <c r="D354" s="257"/>
      <c r="E354" s="257"/>
      <c r="F354" s="257"/>
      <c r="G354" s="257"/>
      <c r="H354" s="257"/>
      <c r="I354" s="257"/>
      <c r="J354" s="257"/>
      <c r="K354" s="257"/>
      <c r="L354" s="257"/>
      <c r="M354" s="257"/>
      <c r="N354" s="258"/>
    </row>
    <row r="355" spans="1:14" s="33" customFormat="1" ht="28.5" customHeight="1" thickBot="1" x14ac:dyDescent="0.25">
      <c r="A355" s="15">
        <v>175</v>
      </c>
      <c r="B355" s="22" t="s">
        <v>262</v>
      </c>
      <c r="C355" s="30" t="s">
        <v>23</v>
      </c>
      <c r="D355" s="22" t="s">
        <v>9</v>
      </c>
      <c r="E355" s="34">
        <v>400000</v>
      </c>
      <c r="F355" s="30" t="s">
        <v>47</v>
      </c>
      <c r="G355" s="34">
        <v>0</v>
      </c>
      <c r="H355" s="35">
        <f>E355-G355</f>
        <v>400000</v>
      </c>
      <c r="I355" s="22"/>
      <c r="J355" s="23" t="s">
        <v>123</v>
      </c>
      <c r="K355" s="22">
        <v>4907</v>
      </c>
      <c r="L355" s="32">
        <v>400000</v>
      </c>
      <c r="M355" s="56"/>
      <c r="N355" s="55"/>
    </row>
    <row r="356" spans="1:14" s="33" customFormat="1" ht="31.5" customHeight="1" thickBot="1" x14ac:dyDescent="0.25">
      <c r="A356" s="256" t="s">
        <v>267</v>
      </c>
      <c r="B356" s="257"/>
      <c r="C356" s="257"/>
      <c r="D356" s="257"/>
      <c r="E356" s="257"/>
      <c r="F356" s="257"/>
      <c r="G356" s="257"/>
      <c r="H356" s="257"/>
      <c r="I356" s="257"/>
      <c r="J356" s="257"/>
      <c r="K356" s="257"/>
      <c r="L356" s="257"/>
      <c r="M356" s="257"/>
      <c r="N356" s="258"/>
    </row>
    <row r="357" spans="1:14" s="33" customFormat="1" ht="36" customHeight="1" thickBot="1" x14ac:dyDescent="0.25">
      <c r="A357" s="15">
        <v>176</v>
      </c>
      <c r="B357" s="22" t="s">
        <v>187</v>
      </c>
      <c r="C357" s="30" t="s">
        <v>30</v>
      </c>
      <c r="D357" s="22" t="s">
        <v>9</v>
      </c>
      <c r="E357" s="34">
        <v>200000</v>
      </c>
      <c r="F357" s="30" t="s">
        <v>47</v>
      </c>
      <c r="G357" s="34">
        <v>0</v>
      </c>
      <c r="H357" s="35">
        <f>E357-G357</f>
        <v>200000</v>
      </c>
      <c r="I357" s="22"/>
      <c r="J357" s="23" t="s">
        <v>79</v>
      </c>
      <c r="K357" s="30" t="s">
        <v>268</v>
      </c>
      <c r="L357" s="32">
        <v>200000</v>
      </c>
      <c r="M357" s="56"/>
      <c r="N357" s="55"/>
    </row>
    <row r="358" spans="1:14" s="33" customFormat="1" ht="31.5" customHeight="1" thickBot="1" x14ac:dyDescent="0.25">
      <c r="A358" s="256" t="s">
        <v>269</v>
      </c>
      <c r="B358" s="257"/>
      <c r="C358" s="257"/>
      <c r="D358" s="257"/>
      <c r="E358" s="257"/>
      <c r="F358" s="257"/>
      <c r="G358" s="257"/>
      <c r="H358" s="257"/>
      <c r="I358" s="257"/>
      <c r="J358" s="257"/>
      <c r="K358" s="257"/>
      <c r="L358" s="257"/>
      <c r="M358" s="257"/>
      <c r="N358" s="258"/>
    </row>
    <row r="359" spans="1:14" s="33" customFormat="1" ht="35.25" customHeight="1" thickBot="1" x14ac:dyDescent="0.25">
      <c r="A359" s="15">
        <v>177</v>
      </c>
      <c r="B359" s="22" t="s">
        <v>262</v>
      </c>
      <c r="C359" s="30" t="s">
        <v>16</v>
      </c>
      <c r="D359" s="22" t="s">
        <v>9</v>
      </c>
      <c r="E359" s="34">
        <v>200000</v>
      </c>
      <c r="F359" s="30" t="s">
        <v>47</v>
      </c>
      <c r="G359" s="34">
        <v>0</v>
      </c>
      <c r="H359" s="35">
        <f>E359-G359</f>
        <v>200000</v>
      </c>
      <c r="I359" s="22"/>
      <c r="J359" s="23" t="s">
        <v>123</v>
      </c>
      <c r="K359" s="30" t="s">
        <v>270</v>
      </c>
      <c r="L359" s="32">
        <v>200000</v>
      </c>
      <c r="M359" s="56"/>
      <c r="N359" s="55"/>
    </row>
    <row r="360" spans="1:14" s="33" customFormat="1" ht="31.5" customHeight="1" thickBot="1" x14ac:dyDescent="0.25">
      <c r="A360" s="256" t="s">
        <v>271</v>
      </c>
      <c r="B360" s="257"/>
      <c r="C360" s="257"/>
      <c r="D360" s="257"/>
      <c r="E360" s="257"/>
      <c r="F360" s="257"/>
      <c r="G360" s="257"/>
      <c r="H360" s="257"/>
      <c r="I360" s="257"/>
      <c r="J360" s="257"/>
      <c r="K360" s="257"/>
      <c r="L360" s="257"/>
      <c r="M360" s="257"/>
      <c r="N360" s="258"/>
    </row>
    <row r="361" spans="1:14" s="33" customFormat="1" ht="38.25" customHeight="1" thickBot="1" x14ac:dyDescent="0.25">
      <c r="A361" s="15">
        <v>178</v>
      </c>
      <c r="B361" s="22" t="s">
        <v>187</v>
      </c>
      <c r="C361" s="30" t="s">
        <v>30</v>
      </c>
      <c r="D361" s="22" t="s">
        <v>9</v>
      </c>
      <c r="E361" s="34">
        <v>100000</v>
      </c>
      <c r="F361" s="30" t="s">
        <v>47</v>
      </c>
      <c r="G361" s="34">
        <v>0</v>
      </c>
      <c r="H361" s="35">
        <f>E361-G361</f>
        <v>100000</v>
      </c>
      <c r="I361" s="22"/>
      <c r="J361" s="23" t="s">
        <v>79</v>
      </c>
      <c r="K361" s="30" t="s">
        <v>272</v>
      </c>
      <c r="L361" s="32">
        <v>100000</v>
      </c>
      <c r="M361" s="56"/>
      <c r="N361" s="55"/>
    </row>
    <row r="362" spans="1:14" s="33" customFormat="1" ht="31.5" customHeight="1" thickBot="1" x14ac:dyDescent="0.25">
      <c r="A362" s="256" t="s">
        <v>273</v>
      </c>
      <c r="B362" s="257"/>
      <c r="C362" s="257"/>
      <c r="D362" s="257"/>
      <c r="E362" s="257"/>
      <c r="F362" s="257"/>
      <c r="G362" s="257"/>
      <c r="H362" s="257"/>
      <c r="I362" s="257"/>
      <c r="J362" s="257"/>
      <c r="K362" s="257"/>
      <c r="L362" s="257"/>
      <c r="M362" s="257"/>
      <c r="N362" s="258"/>
    </row>
    <row r="363" spans="1:14" s="33" customFormat="1" ht="35.25" customHeight="1" thickBot="1" x14ac:dyDescent="0.25">
      <c r="A363" s="15">
        <v>179</v>
      </c>
      <c r="B363" s="22" t="s">
        <v>112</v>
      </c>
      <c r="C363" s="30" t="s">
        <v>39</v>
      </c>
      <c r="D363" s="22" t="s">
        <v>9</v>
      </c>
      <c r="E363" s="34">
        <v>2000000</v>
      </c>
      <c r="F363" s="30" t="s">
        <v>47</v>
      </c>
      <c r="G363" s="34">
        <v>0</v>
      </c>
      <c r="H363" s="35">
        <f>E363-G363</f>
        <v>2000000</v>
      </c>
      <c r="I363" s="22"/>
      <c r="J363" s="23" t="s">
        <v>79</v>
      </c>
      <c r="K363" s="30" t="s">
        <v>274</v>
      </c>
      <c r="L363" s="32">
        <v>2000000</v>
      </c>
      <c r="M363" s="56"/>
      <c r="N363" s="55"/>
    </row>
    <row r="364" spans="1:14" s="33" customFormat="1" ht="36.75" customHeight="1" thickBot="1" x14ac:dyDescent="0.25">
      <c r="A364" s="256" t="s">
        <v>275</v>
      </c>
      <c r="B364" s="257"/>
      <c r="C364" s="257"/>
      <c r="D364" s="257"/>
      <c r="E364" s="257"/>
      <c r="F364" s="257"/>
      <c r="G364" s="257"/>
      <c r="H364" s="257"/>
      <c r="I364" s="257"/>
      <c r="J364" s="257"/>
      <c r="K364" s="257"/>
      <c r="L364" s="257"/>
      <c r="M364" s="257"/>
      <c r="N364" s="258"/>
    </row>
    <row r="365" spans="1:14" s="33" customFormat="1" ht="35.25" customHeight="1" thickBot="1" x14ac:dyDescent="0.25">
      <c r="A365" s="15">
        <v>180</v>
      </c>
      <c r="B365" s="22" t="s">
        <v>187</v>
      </c>
      <c r="C365" s="30" t="s">
        <v>30</v>
      </c>
      <c r="D365" s="22" t="s">
        <v>9</v>
      </c>
      <c r="E365" s="34">
        <v>250000</v>
      </c>
      <c r="F365" s="30" t="s">
        <v>47</v>
      </c>
      <c r="G365" s="34">
        <v>0</v>
      </c>
      <c r="H365" s="35">
        <f>E365-G365</f>
        <v>250000</v>
      </c>
      <c r="I365" s="22"/>
      <c r="J365" s="23" t="s">
        <v>19</v>
      </c>
      <c r="K365" s="30" t="s">
        <v>40</v>
      </c>
      <c r="L365" s="32">
        <v>250000</v>
      </c>
      <c r="M365" s="56"/>
      <c r="N365" s="55"/>
    </row>
    <row r="366" spans="1:14" s="33" customFormat="1" ht="31.5" customHeight="1" thickBot="1" x14ac:dyDescent="0.25">
      <c r="A366" s="256" t="s">
        <v>276</v>
      </c>
      <c r="B366" s="257"/>
      <c r="C366" s="257"/>
      <c r="D366" s="257"/>
      <c r="E366" s="257"/>
      <c r="F366" s="257"/>
      <c r="G366" s="257"/>
      <c r="H366" s="257"/>
      <c r="I366" s="257"/>
      <c r="J366" s="257"/>
      <c r="K366" s="257"/>
      <c r="L366" s="257"/>
      <c r="M366" s="257"/>
      <c r="N366" s="258"/>
    </row>
    <row r="367" spans="1:14" s="33" customFormat="1" ht="28.5" customHeight="1" thickBot="1" x14ac:dyDescent="0.25">
      <c r="A367" s="15">
        <v>181</v>
      </c>
      <c r="B367" s="22" t="s">
        <v>262</v>
      </c>
      <c r="C367" s="30" t="s">
        <v>23</v>
      </c>
      <c r="D367" s="22" t="s">
        <v>9</v>
      </c>
      <c r="E367" s="34">
        <v>450000</v>
      </c>
      <c r="F367" s="30" t="s">
        <v>47</v>
      </c>
      <c r="G367" s="34">
        <v>0</v>
      </c>
      <c r="H367" s="35">
        <f>E367-G367</f>
        <v>450000</v>
      </c>
      <c r="I367" s="22"/>
      <c r="J367" s="23" t="s">
        <v>123</v>
      </c>
      <c r="K367" s="30" t="s">
        <v>270</v>
      </c>
      <c r="L367" s="32">
        <v>450000</v>
      </c>
      <c r="M367" s="56"/>
      <c r="N367" s="55"/>
    </row>
    <row r="368" spans="1:14" s="33" customFormat="1" ht="31.5" customHeight="1" thickBot="1" x14ac:dyDescent="0.25">
      <c r="A368" s="256" t="s">
        <v>277</v>
      </c>
      <c r="B368" s="257"/>
      <c r="C368" s="257"/>
      <c r="D368" s="257"/>
      <c r="E368" s="257"/>
      <c r="F368" s="257"/>
      <c r="G368" s="257"/>
      <c r="H368" s="257"/>
      <c r="I368" s="257"/>
      <c r="J368" s="257"/>
      <c r="K368" s="257"/>
      <c r="L368" s="257"/>
      <c r="M368" s="257"/>
      <c r="N368" s="258"/>
    </row>
    <row r="369" spans="1:14" s="33" customFormat="1" ht="27" customHeight="1" thickBot="1" x14ac:dyDescent="0.25">
      <c r="A369" s="15">
        <v>182</v>
      </c>
      <c r="B369" s="22" t="s">
        <v>262</v>
      </c>
      <c r="C369" s="30" t="s">
        <v>23</v>
      </c>
      <c r="D369" s="22" t="s">
        <v>9</v>
      </c>
      <c r="E369" s="34">
        <v>450000</v>
      </c>
      <c r="F369" s="30" t="s">
        <v>47</v>
      </c>
      <c r="G369" s="34">
        <v>0</v>
      </c>
      <c r="H369" s="35">
        <f>E369-G369</f>
        <v>450000</v>
      </c>
      <c r="I369" s="22"/>
      <c r="J369" s="23" t="s">
        <v>123</v>
      </c>
      <c r="K369" s="30" t="s">
        <v>270</v>
      </c>
      <c r="L369" s="32">
        <v>450000</v>
      </c>
      <c r="M369" s="56"/>
      <c r="N369" s="55"/>
    </row>
    <row r="370" spans="1:14" s="33" customFormat="1" ht="33.75" customHeight="1" thickBot="1" x14ac:dyDescent="0.25">
      <c r="A370" s="256" t="s">
        <v>278</v>
      </c>
      <c r="B370" s="257"/>
      <c r="C370" s="257"/>
      <c r="D370" s="257"/>
      <c r="E370" s="257"/>
      <c r="F370" s="257"/>
      <c r="G370" s="257"/>
      <c r="H370" s="257"/>
      <c r="I370" s="257"/>
      <c r="J370" s="257"/>
      <c r="K370" s="257"/>
      <c r="L370" s="257"/>
      <c r="M370" s="257"/>
      <c r="N370" s="258"/>
    </row>
    <row r="371" spans="1:14" s="33" customFormat="1" ht="31.5" customHeight="1" thickBot="1" x14ac:dyDescent="0.25">
      <c r="A371" s="15">
        <v>183</v>
      </c>
      <c r="B371" s="22" t="s">
        <v>112</v>
      </c>
      <c r="C371" s="30" t="s">
        <v>39</v>
      </c>
      <c r="D371" s="22" t="s">
        <v>9</v>
      </c>
      <c r="E371" s="34">
        <v>2000000</v>
      </c>
      <c r="F371" s="30" t="s">
        <v>47</v>
      </c>
      <c r="G371" s="34">
        <v>0</v>
      </c>
      <c r="H371" s="35">
        <f>E371-G371</f>
        <v>2000000</v>
      </c>
      <c r="I371" s="22"/>
      <c r="J371" s="23" t="s">
        <v>20</v>
      </c>
      <c r="K371" s="30" t="s">
        <v>279</v>
      </c>
      <c r="L371" s="32">
        <v>2000000</v>
      </c>
      <c r="M371" s="56"/>
      <c r="N371" s="55"/>
    </row>
    <row r="372" spans="1:14" s="33" customFormat="1" ht="38.25" customHeight="1" thickBot="1" x14ac:dyDescent="0.25">
      <c r="A372" s="256" t="s">
        <v>280</v>
      </c>
      <c r="B372" s="257"/>
      <c r="C372" s="257"/>
      <c r="D372" s="257"/>
      <c r="E372" s="257"/>
      <c r="F372" s="257"/>
      <c r="G372" s="257"/>
      <c r="H372" s="257"/>
      <c r="I372" s="257"/>
      <c r="J372" s="257"/>
      <c r="K372" s="257"/>
      <c r="L372" s="257"/>
      <c r="M372" s="257"/>
      <c r="N372" s="258"/>
    </row>
    <row r="373" spans="1:14" s="33" customFormat="1" ht="36.75" thickBot="1" x14ac:dyDescent="0.25">
      <c r="A373" s="15">
        <v>185</v>
      </c>
      <c r="B373" s="22" t="s">
        <v>187</v>
      </c>
      <c r="C373" s="30" t="s">
        <v>30</v>
      </c>
      <c r="D373" s="22" t="s">
        <v>9</v>
      </c>
      <c r="E373" s="34">
        <v>200000</v>
      </c>
      <c r="F373" s="30" t="s">
        <v>47</v>
      </c>
      <c r="G373" s="34">
        <v>0</v>
      </c>
      <c r="H373" s="35">
        <f>E373-G373</f>
        <v>200000</v>
      </c>
      <c r="I373" s="22"/>
      <c r="J373" s="23" t="s">
        <v>79</v>
      </c>
      <c r="K373" s="30" t="s">
        <v>268</v>
      </c>
      <c r="L373" s="32">
        <v>200000</v>
      </c>
      <c r="M373" s="56"/>
      <c r="N373" s="55"/>
    </row>
    <row r="374" spans="1:14" s="33" customFormat="1" ht="31.5" customHeight="1" thickBot="1" x14ac:dyDescent="0.25">
      <c r="A374" s="256" t="s">
        <v>281</v>
      </c>
      <c r="B374" s="257"/>
      <c r="C374" s="257"/>
      <c r="D374" s="257"/>
      <c r="E374" s="257"/>
      <c r="F374" s="257"/>
      <c r="G374" s="257"/>
      <c r="H374" s="257"/>
      <c r="I374" s="257"/>
      <c r="J374" s="257"/>
      <c r="K374" s="257"/>
      <c r="L374" s="257"/>
      <c r="M374" s="257"/>
      <c r="N374" s="258"/>
    </row>
    <row r="375" spans="1:14" s="33" customFormat="1" ht="35.25" customHeight="1" thickBot="1" x14ac:dyDescent="0.25">
      <c r="A375" s="15">
        <v>186</v>
      </c>
      <c r="B375" s="22" t="s">
        <v>187</v>
      </c>
      <c r="C375" s="30" t="s">
        <v>30</v>
      </c>
      <c r="D375" s="22" t="s">
        <v>9</v>
      </c>
      <c r="E375" s="34">
        <v>1000000</v>
      </c>
      <c r="F375" s="30" t="s">
        <v>47</v>
      </c>
      <c r="G375" s="34">
        <v>0</v>
      </c>
      <c r="H375" s="35">
        <f>E375-G375</f>
        <v>1000000</v>
      </c>
      <c r="I375" s="22"/>
      <c r="J375" s="23" t="s">
        <v>79</v>
      </c>
      <c r="K375" s="30" t="s">
        <v>268</v>
      </c>
      <c r="L375" s="32">
        <v>1000000</v>
      </c>
      <c r="M375" s="56"/>
      <c r="N375" s="55"/>
    </row>
    <row r="376" spans="1:14" s="33" customFormat="1" ht="31.5" customHeight="1" thickBot="1" x14ac:dyDescent="0.25">
      <c r="A376" s="256" t="s">
        <v>282</v>
      </c>
      <c r="B376" s="257"/>
      <c r="C376" s="257"/>
      <c r="D376" s="257"/>
      <c r="E376" s="257"/>
      <c r="F376" s="257"/>
      <c r="G376" s="257"/>
      <c r="H376" s="257"/>
      <c r="I376" s="257"/>
      <c r="J376" s="257"/>
      <c r="K376" s="257"/>
      <c r="L376" s="257"/>
      <c r="M376" s="257"/>
      <c r="N376" s="258"/>
    </row>
    <row r="377" spans="1:14" s="33" customFormat="1" ht="31.5" customHeight="1" thickBot="1" x14ac:dyDescent="0.25">
      <c r="A377" s="15">
        <v>187</v>
      </c>
      <c r="B377" s="22" t="s">
        <v>112</v>
      </c>
      <c r="C377" s="30" t="s">
        <v>39</v>
      </c>
      <c r="D377" s="22" t="s">
        <v>9</v>
      </c>
      <c r="E377" s="34">
        <v>2000000</v>
      </c>
      <c r="F377" s="30" t="s">
        <v>47</v>
      </c>
      <c r="G377" s="34">
        <v>0</v>
      </c>
      <c r="H377" s="35">
        <f>E377-G377</f>
        <v>2000000</v>
      </c>
      <c r="I377" s="22"/>
      <c r="J377" s="23" t="s">
        <v>79</v>
      </c>
      <c r="K377" s="30" t="s">
        <v>268</v>
      </c>
      <c r="L377" s="32">
        <v>2000000</v>
      </c>
      <c r="M377" s="56"/>
      <c r="N377" s="55"/>
    </row>
    <row r="378" spans="1:14" s="33" customFormat="1" ht="37.5" customHeight="1" thickBot="1" x14ac:dyDescent="0.25">
      <c r="A378" s="256" t="s">
        <v>283</v>
      </c>
      <c r="B378" s="257"/>
      <c r="C378" s="257"/>
      <c r="D378" s="257"/>
      <c r="E378" s="257"/>
      <c r="F378" s="257"/>
      <c r="G378" s="257"/>
      <c r="H378" s="257"/>
      <c r="I378" s="257"/>
      <c r="J378" s="257"/>
      <c r="K378" s="257"/>
      <c r="L378" s="257"/>
      <c r="M378" s="257"/>
      <c r="N378" s="258"/>
    </row>
    <row r="379" spans="1:14" s="33" customFormat="1" ht="31.5" customHeight="1" thickBot="1" x14ac:dyDescent="0.25">
      <c r="A379" s="15">
        <v>188</v>
      </c>
      <c r="B379" s="22" t="s">
        <v>262</v>
      </c>
      <c r="C379" s="30" t="s">
        <v>23</v>
      </c>
      <c r="D379" s="22" t="s">
        <v>9</v>
      </c>
      <c r="E379" s="34">
        <v>150000</v>
      </c>
      <c r="F379" s="30" t="s">
        <v>47</v>
      </c>
      <c r="G379" s="34">
        <v>0</v>
      </c>
      <c r="H379" s="35">
        <f>E379-G379</f>
        <v>150000</v>
      </c>
      <c r="I379" s="22"/>
      <c r="J379" s="23" t="s">
        <v>123</v>
      </c>
      <c r="K379" s="30" t="s">
        <v>270</v>
      </c>
      <c r="L379" s="32">
        <v>150000</v>
      </c>
      <c r="M379" s="56"/>
      <c r="N379" s="55"/>
    </row>
    <row r="380" spans="1:14" s="33" customFormat="1" ht="31.5" customHeight="1" thickBot="1" x14ac:dyDescent="0.25">
      <c r="A380" s="256" t="s">
        <v>284</v>
      </c>
      <c r="B380" s="257"/>
      <c r="C380" s="257"/>
      <c r="D380" s="257"/>
      <c r="E380" s="257"/>
      <c r="F380" s="257"/>
      <c r="G380" s="257"/>
      <c r="H380" s="257"/>
      <c r="I380" s="257"/>
      <c r="J380" s="257"/>
      <c r="K380" s="257"/>
      <c r="L380" s="257"/>
      <c r="M380" s="257"/>
      <c r="N380" s="258"/>
    </row>
    <row r="381" spans="1:14" s="33" customFormat="1" ht="31.5" customHeight="1" thickBot="1" x14ac:dyDescent="0.25">
      <c r="A381" s="15">
        <v>189</v>
      </c>
      <c r="B381" s="22" t="s">
        <v>262</v>
      </c>
      <c r="C381" s="30" t="s">
        <v>23</v>
      </c>
      <c r="D381" s="22" t="s">
        <v>9</v>
      </c>
      <c r="E381" s="34">
        <v>100000</v>
      </c>
      <c r="F381" s="30" t="s">
        <v>47</v>
      </c>
      <c r="G381" s="34">
        <v>0</v>
      </c>
      <c r="H381" s="35">
        <f>E381-G381</f>
        <v>100000</v>
      </c>
      <c r="I381" s="22"/>
      <c r="J381" s="23" t="s">
        <v>123</v>
      </c>
      <c r="K381" s="30" t="s">
        <v>270</v>
      </c>
      <c r="L381" s="32">
        <v>100000</v>
      </c>
      <c r="M381" s="56"/>
      <c r="N381" s="55"/>
    </row>
    <row r="382" spans="1:14" s="33" customFormat="1" ht="31.5" customHeight="1" thickBot="1" x14ac:dyDescent="0.25">
      <c r="A382" s="256" t="s">
        <v>285</v>
      </c>
      <c r="B382" s="257"/>
      <c r="C382" s="257"/>
      <c r="D382" s="257"/>
      <c r="E382" s="257"/>
      <c r="F382" s="257"/>
      <c r="G382" s="257"/>
      <c r="H382" s="257"/>
      <c r="I382" s="257"/>
      <c r="J382" s="257"/>
      <c r="K382" s="257"/>
      <c r="L382" s="257"/>
      <c r="M382" s="257"/>
      <c r="N382" s="258"/>
    </row>
    <row r="383" spans="1:14" s="33" customFormat="1" ht="31.5" customHeight="1" thickBot="1" x14ac:dyDescent="0.25">
      <c r="A383" s="15">
        <v>190</v>
      </c>
      <c r="B383" s="22" t="s">
        <v>262</v>
      </c>
      <c r="C383" s="30" t="s">
        <v>23</v>
      </c>
      <c r="D383" s="22" t="s">
        <v>9</v>
      </c>
      <c r="E383" s="34">
        <v>100000</v>
      </c>
      <c r="F383" s="30" t="s">
        <v>47</v>
      </c>
      <c r="G383" s="34">
        <v>0</v>
      </c>
      <c r="H383" s="35">
        <f>E383-G383</f>
        <v>100000</v>
      </c>
      <c r="I383" s="22"/>
      <c r="J383" s="23" t="s">
        <v>123</v>
      </c>
      <c r="K383" s="30" t="s">
        <v>270</v>
      </c>
      <c r="L383" s="32">
        <v>100000</v>
      </c>
      <c r="M383" s="56"/>
      <c r="N383" s="55"/>
    </row>
    <row r="384" spans="1:14" s="33" customFormat="1" ht="31.5" customHeight="1" thickBot="1" x14ac:dyDescent="0.25">
      <c r="A384" s="256" t="s">
        <v>286</v>
      </c>
      <c r="B384" s="257"/>
      <c r="C384" s="257"/>
      <c r="D384" s="257"/>
      <c r="E384" s="257"/>
      <c r="F384" s="257"/>
      <c r="G384" s="257"/>
      <c r="H384" s="257"/>
      <c r="I384" s="257"/>
      <c r="J384" s="257"/>
      <c r="K384" s="257"/>
      <c r="L384" s="257"/>
      <c r="M384" s="257"/>
      <c r="N384" s="258"/>
    </row>
    <row r="385" spans="1:14" s="33" customFormat="1" ht="31.5" customHeight="1" thickBot="1" x14ac:dyDescent="0.25">
      <c r="A385" s="15">
        <v>191</v>
      </c>
      <c r="B385" s="22" t="s">
        <v>262</v>
      </c>
      <c r="C385" s="30" t="s">
        <v>29</v>
      </c>
      <c r="D385" s="22" t="s">
        <v>9</v>
      </c>
      <c r="E385" s="34">
        <v>450000</v>
      </c>
      <c r="F385" s="30" t="s">
        <v>47</v>
      </c>
      <c r="G385" s="34">
        <v>0</v>
      </c>
      <c r="H385" s="35">
        <f>E385-G385</f>
        <v>450000</v>
      </c>
      <c r="I385" s="22"/>
      <c r="J385" s="23" t="s">
        <v>123</v>
      </c>
      <c r="K385" s="30" t="s">
        <v>270</v>
      </c>
      <c r="L385" s="32">
        <v>450000</v>
      </c>
      <c r="M385" s="56"/>
      <c r="N385" s="55"/>
    </row>
    <row r="386" spans="1:14" s="33" customFormat="1" ht="31.5" customHeight="1" thickBot="1" x14ac:dyDescent="0.25">
      <c r="A386" s="256" t="s">
        <v>287</v>
      </c>
      <c r="B386" s="257"/>
      <c r="C386" s="257"/>
      <c r="D386" s="257"/>
      <c r="E386" s="257"/>
      <c r="F386" s="257"/>
      <c r="G386" s="257"/>
      <c r="H386" s="257"/>
      <c r="I386" s="257"/>
      <c r="J386" s="257"/>
      <c r="K386" s="257"/>
      <c r="L386" s="257"/>
      <c r="M386" s="257"/>
      <c r="N386" s="258"/>
    </row>
    <row r="387" spans="1:14" s="33" customFormat="1" ht="31.5" customHeight="1" thickBot="1" x14ac:dyDescent="0.25">
      <c r="A387" s="15">
        <v>192</v>
      </c>
      <c r="B387" s="22" t="s">
        <v>262</v>
      </c>
      <c r="C387" s="30" t="s">
        <v>29</v>
      </c>
      <c r="D387" s="22" t="s">
        <v>9</v>
      </c>
      <c r="E387" s="34">
        <v>150000</v>
      </c>
      <c r="F387" s="30" t="s">
        <v>47</v>
      </c>
      <c r="G387" s="34">
        <v>0</v>
      </c>
      <c r="H387" s="35">
        <f>E387-G387</f>
        <v>150000</v>
      </c>
      <c r="I387" s="22"/>
      <c r="J387" s="23" t="s">
        <v>123</v>
      </c>
      <c r="K387" s="30" t="s">
        <v>270</v>
      </c>
      <c r="L387" s="32">
        <v>150000</v>
      </c>
      <c r="M387" s="56"/>
      <c r="N387" s="55"/>
    </row>
    <row r="388" spans="1:14" s="33" customFormat="1" ht="31.5" customHeight="1" thickBot="1" x14ac:dyDescent="0.25">
      <c r="A388" s="256" t="s">
        <v>288</v>
      </c>
      <c r="B388" s="257"/>
      <c r="C388" s="257"/>
      <c r="D388" s="257"/>
      <c r="E388" s="257"/>
      <c r="F388" s="257"/>
      <c r="G388" s="257"/>
      <c r="H388" s="257"/>
      <c r="I388" s="257"/>
      <c r="J388" s="257"/>
      <c r="K388" s="257"/>
      <c r="L388" s="257"/>
      <c r="M388" s="257"/>
      <c r="N388" s="258"/>
    </row>
    <row r="389" spans="1:14" s="33" customFormat="1" ht="31.5" customHeight="1" thickBot="1" x14ac:dyDescent="0.25">
      <c r="A389" s="15">
        <v>193</v>
      </c>
      <c r="B389" s="22" t="s">
        <v>262</v>
      </c>
      <c r="C389" s="30" t="s">
        <v>29</v>
      </c>
      <c r="D389" s="22" t="s">
        <v>9</v>
      </c>
      <c r="E389" s="34">
        <v>150000</v>
      </c>
      <c r="F389" s="30" t="s">
        <v>47</v>
      </c>
      <c r="G389" s="34">
        <v>0</v>
      </c>
      <c r="H389" s="35">
        <f>E389-G389</f>
        <v>150000</v>
      </c>
      <c r="I389" s="22"/>
      <c r="J389" s="23" t="s">
        <v>123</v>
      </c>
      <c r="K389" s="30" t="s">
        <v>270</v>
      </c>
      <c r="L389" s="32">
        <v>150000</v>
      </c>
      <c r="M389" s="56"/>
      <c r="N389" s="55"/>
    </row>
    <row r="390" spans="1:14" s="33" customFormat="1" ht="35.25" customHeight="1" thickBot="1" x14ac:dyDescent="0.25">
      <c r="A390" s="256" t="s">
        <v>289</v>
      </c>
      <c r="B390" s="257"/>
      <c r="C390" s="257"/>
      <c r="D390" s="257"/>
      <c r="E390" s="257"/>
      <c r="F390" s="257"/>
      <c r="G390" s="257"/>
      <c r="H390" s="257"/>
      <c r="I390" s="257"/>
      <c r="J390" s="257"/>
      <c r="K390" s="257"/>
      <c r="L390" s="257"/>
      <c r="M390" s="257"/>
      <c r="N390" s="258"/>
    </row>
    <row r="391" spans="1:14" s="33" customFormat="1" ht="31.5" customHeight="1" thickBot="1" x14ac:dyDescent="0.25">
      <c r="A391" s="15">
        <v>194</v>
      </c>
      <c r="B391" s="22" t="s">
        <v>262</v>
      </c>
      <c r="C391" s="30" t="s">
        <v>29</v>
      </c>
      <c r="D391" s="22" t="s">
        <v>9</v>
      </c>
      <c r="E391" s="34">
        <v>200000</v>
      </c>
      <c r="F391" s="30" t="s">
        <v>47</v>
      </c>
      <c r="G391" s="34">
        <v>0</v>
      </c>
      <c r="H391" s="35">
        <f>E391-G391</f>
        <v>200000</v>
      </c>
      <c r="I391" s="22"/>
      <c r="J391" s="23" t="s">
        <v>123</v>
      </c>
      <c r="K391" s="30" t="s">
        <v>270</v>
      </c>
      <c r="L391" s="32">
        <v>200000</v>
      </c>
      <c r="M391" s="56"/>
      <c r="N391" s="55"/>
    </row>
    <row r="392" spans="1:14" s="33" customFormat="1" ht="31.5" customHeight="1" thickBot="1" x14ac:dyDescent="0.25">
      <c r="A392" s="256" t="s">
        <v>290</v>
      </c>
      <c r="B392" s="257"/>
      <c r="C392" s="257"/>
      <c r="D392" s="257"/>
      <c r="E392" s="257"/>
      <c r="F392" s="257"/>
      <c r="G392" s="257"/>
      <c r="H392" s="257"/>
      <c r="I392" s="257"/>
      <c r="J392" s="257"/>
      <c r="K392" s="257"/>
      <c r="L392" s="257"/>
      <c r="M392" s="257"/>
      <c r="N392" s="258"/>
    </row>
    <row r="393" spans="1:14" s="33" customFormat="1" ht="31.5" customHeight="1" thickBot="1" x14ac:dyDescent="0.25">
      <c r="A393" s="15">
        <v>195</v>
      </c>
      <c r="B393" s="22" t="s">
        <v>262</v>
      </c>
      <c r="C393" s="30">
        <v>114</v>
      </c>
      <c r="D393" s="22" t="s">
        <v>9</v>
      </c>
      <c r="E393" s="34">
        <v>250000</v>
      </c>
      <c r="F393" s="30" t="s">
        <v>47</v>
      </c>
      <c r="G393" s="34">
        <v>0</v>
      </c>
      <c r="H393" s="35">
        <f>E393-G393</f>
        <v>250000</v>
      </c>
      <c r="I393" s="22"/>
      <c r="J393" s="23" t="s">
        <v>123</v>
      </c>
      <c r="K393" s="30" t="s">
        <v>270</v>
      </c>
      <c r="L393" s="32">
        <v>250000</v>
      </c>
      <c r="M393" s="56"/>
      <c r="N393" s="55"/>
    </row>
    <row r="394" spans="1:14" s="33" customFormat="1" ht="37.5" customHeight="1" thickBot="1" x14ac:dyDescent="0.25">
      <c r="A394" s="256" t="s">
        <v>291</v>
      </c>
      <c r="B394" s="257"/>
      <c r="C394" s="257"/>
      <c r="D394" s="257"/>
      <c r="E394" s="257"/>
      <c r="F394" s="257"/>
      <c r="G394" s="257"/>
      <c r="H394" s="257"/>
      <c r="I394" s="257"/>
      <c r="J394" s="257"/>
      <c r="K394" s="257"/>
      <c r="L394" s="257"/>
      <c r="M394" s="257"/>
      <c r="N394" s="258"/>
    </row>
    <row r="395" spans="1:14" s="33" customFormat="1" ht="31.5" customHeight="1" thickBot="1" x14ac:dyDescent="0.25">
      <c r="A395" s="15">
        <v>196</v>
      </c>
      <c r="B395" s="22" t="s">
        <v>262</v>
      </c>
      <c r="C395" s="30" t="s">
        <v>29</v>
      </c>
      <c r="D395" s="22" t="s">
        <v>9</v>
      </c>
      <c r="E395" s="34">
        <v>300000</v>
      </c>
      <c r="F395" s="30" t="s">
        <v>47</v>
      </c>
      <c r="G395" s="34">
        <v>0</v>
      </c>
      <c r="H395" s="35">
        <f>E395-G395</f>
        <v>300000</v>
      </c>
      <c r="I395" s="22"/>
      <c r="J395" s="23" t="s">
        <v>123</v>
      </c>
      <c r="K395" s="30" t="s">
        <v>270</v>
      </c>
      <c r="L395" s="32">
        <v>300000</v>
      </c>
      <c r="M395" s="56"/>
      <c r="N395" s="55"/>
    </row>
    <row r="396" spans="1:14" s="33" customFormat="1" ht="31.5" customHeight="1" thickBot="1" x14ac:dyDescent="0.25">
      <c r="A396" s="256" t="s">
        <v>292</v>
      </c>
      <c r="B396" s="257"/>
      <c r="C396" s="257"/>
      <c r="D396" s="257"/>
      <c r="E396" s="257"/>
      <c r="F396" s="257"/>
      <c r="G396" s="257"/>
      <c r="H396" s="257"/>
      <c r="I396" s="257"/>
      <c r="J396" s="257"/>
      <c r="K396" s="257"/>
      <c r="L396" s="257"/>
      <c r="M396" s="257"/>
      <c r="N396" s="258"/>
    </row>
    <row r="397" spans="1:14" s="33" customFormat="1" ht="24.75" customHeight="1" thickBot="1" x14ac:dyDescent="0.25">
      <c r="A397" s="15">
        <v>197</v>
      </c>
      <c r="B397" s="22" t="s">
        <v>262</v>
      </c>
      <c r="C397" s="30" t="s">
        <v>21</v>
      </c>
      <c r="D397" s="22" t="s">
        <v>9</v>
      </c>
      <c r="E397" s="34">
        <v>1000000</v>
      </c>
      <c r="F397" s="30" t="s">
        <v>47</v>
      </c>
      <c r="G397" s="34">
        <v>0</v>
      </c>
      <c r="H397" s="35">
        <f>E397-G397</f>
        <v>1000000</v>
      </c>
      <c r="I397" s="22"/>
      <c r="J397" s="23" t="s">
        <v>123</v>
      </c>
      <c r="K397" s="30" t="s">
        <v>270</v>
      </c>
      <c r="L397" s="32">
        <v>1000000</v>
      </c>
      <c r="M397" s="56"/>
      <c r="N397" s="55"/>
    </row>
    <row r="398" spans="1:14" s="33" customFormat="1" ht="31.5" customHeight="1" thickBot="1" x14ac:dyDescent="0.25">
      <c r="A398" s="256" t="s">
        <v>293</v>
      </c>
      <c r="B398" s="257"/>
      <c r="C398" s="257"/>
      <c r="D398" s="257"/>
      <c r="E398" s="257"/>
      <c r="F398" s="257"/>
      <c r="G398" s="257"/>
      <c r="H398" s="257"/>
      <c r="I398" s="257"/>
      <c r="J398" s="257"/>
      <c r="K398" s="257"/>
      <c r="L398" s="257"/>
      <c r="M398" s="257"/>
      <c r="N398" s="258"/>
    </row>
    <row r="399" spans="1:14" s="33" customFormat="1" ht="31.5" customHeight="1" thickBot="1" x14ac:dyDescent="0.25">
      <c r="A399" s="15">
        <v>198</v>
      </c>
      <c r="B399" s="22" t="s">
        <v>262</v>
      </c>
      <c r="C399" s="30" t="s">
        <v>23</v>
      </c>
      <c r="D399" s="22" t="s">
        <v>9</v>
      </c>
      <c r="E399" s="34">
        <v>12000000</v>
      </c>
      <c r="F399" s="30" t="s">
        <v>47</v>
      </c>
      <c r="G399" s="34">
        <v>0</v>
      </c>
      <c r="H399" s="35">
        <f>E399-G399</f>
        <v>12000000</v>
      </c>
      <c r="I399" s="22"/>
      <c r="J399" s="23" t="s">
        <v>18</v>
      </c>
      <c r="K399" s="22" t="s">
        <v>208</v>
      </c>
      <c r="L399" s="32">
        <v>12000000</v>
      </c>
      <c r="M399" s="56"/>
      <c r="N399" s="55"/>
    </row>
    <row r="400" spans="1:14" s="33" customFormat="1" ht="31.5" customHeight="1" thickBot="1" x14ac:dyDescent="0.25">
      <c r="A400" s="256" t="s">
        <v>294</v>
      </c>
      <c r="B400" s="257"/>
      <c r="C400" s="257"/>
      <c r="D400" s="257"/>
      <c r="E400" s="257"/>
      <c r="F400" s="257"/>
      <c r="G400" s="257"/>
      <c r="H400" s="257"/>
      <c r="I400" s="257"/>
      <c r="J400" s="257"/>
      <c r="K400" s="257"/>
      <c r="L400" s="257"/>
      <c r="M400" s="257"/>
      <c r="N400" s="258"/>
    </row>
    <row r="401" spans="1:14" s="33" customFormat="1" ht="27" customHeight="1" thickBot="1" x14ac:dyDescent="0.25">
      <c r="A401" s="15">
        <v>199</v>
      </c>
      <c r="B401" s="22" t="s">
        <v>262</v>
      </c>
      <c r="C401" s="30" t="s">
        <v>21</v>
      </c>
      <c r="D401" s="22" t="s">
        <v>9</v>
      </c>
      <c r="E401" s="34">
        <v>100000</v>
      </c>
      <c r="F401" s="30" t="s">
        <v>47</v>
      </c>
      <c r="G401" s="34">
        <v>0</v>
      </c>
      <c r="H401" s="35">
        <f>E401-G401</f>
        <v>100000</v>
      </c>
      <c r="I401" s="22"/>
      <c r="J401" s="23" t="s">
        <v>18</v>
      </c>
      <c r="K401" s="22" t="s">
        <v>208</v>
      </c>
      <c r="L401" s="32">
        <v>100000</v>
      </c>
      <c r="M401" s="56"/>
      <c r="N401" s="55"/>
    </row>
    <row r="402" spans="1:14" s="33" customFormat="1" ht="31.5" customHeight="1" thickBot="1" x14ac:dyDescent="0.25">
      <c r="A402" s="256" t="s">
        <v>295</v>
      </c>
      <c r="B402" s="257"/>
      <c r="C402" s="257"/>
      <c r="D402" s="257"/>
      <c r="E402" s="257"/>
      <c r="F402" s="257"/>
      <c r="G402" s="257"/>
      <c r="H402" s="257"/>
      <c r="I402" s="257"/>
      <c r="J402" s="257"/>
      <c r="K402" s="257"/>
      <c r="L402" s="257"/>
      <c r="M402" s="257"/>
      <c r="N402" s="258"/>
    </row>
    <row r="403" spans="1:14" s="33" customFormat="1" ht="26.25" customHeight="1" thickBot="1" x14ac:dyDescent="0.25">
      <c r="A403" s="15">
        <v>200</v>
      </c>
      <c r="B403" s="22" t="s">
        <v>262</v>
      </c>
      <c r="C403" s="30" t="s">
        <v>21</v>
      </c>
      <c r="D403" s="22" t="s">
        <v>9</v>
      </c>
      <c r="E403" s="34">
        <v>5000000</v>
      </c>
      <c r="F403" s="30" t="s">
        <v>47</v>
      </c>
      <c r="G403" s="34">
        <v>0</v>
      </c>
      <c r="H403" s="35">
        <f>E403-G403</f>
        <v>5000000</v>
      </c>
      <c r="I403" s="22"/>
      <c r="J403" s="23" t="s">
        <v>18</v>
      </c>
      <c r="K403" s="22" t="s">
        <v>208</v>
      </c>
      <c r="L403" s="32">
        <v>5000000</v>
      </c>
      <c r="M403" s="56"/>
      <c r="N403" s="55"/>
    </row>
    <row r="404" spans="1:14" s="33" customFormat="1" ht="31.5" customHeight="1" thickBot="1" x14ac:dyDescent="0.25">
      <c r="A404" s="256" t="s">
        <v>296</v>
      </c>
      <c r="B404" s="257"/>
      <c r="C404" s="257"/>
      <c r="D404" s="257"/>
      <c r="E404" s="257"/>
      <c r="F404" s="257"/>
      <c r="G404" s="257"/>
      <c r="H404" s="257"/>
      <c r="I404" s="257"/>
      <c r="J404" s="257"/>
      <c r="K404" s="257"/>
      <c r="L404" s="257"/>
      <c r="M404" s="257"/>
      <c r="N404" s="258"/>
    </row>
    <row r="405" spans="1:14" s="33" customFormat="1" ht="31.5" customHeight="1" thickBot="1" x14ac:dyDescent="0.25">
      <c r="A405" s="15">
        <v>201</v>
      </c>
      <c r="B405" s="22" t="s">
        <v>262</v>
      </c>
      <c r="C405" s="30" t="s">
        <v>21</v>
      </c>
      <c r="D405" s="22" t="s">
        <v>9</v>
      </c>
      <c r="E405" s="34">
        <v>15000000</v>
      </c>
      <c r="F405" s="30" t="s">
        <v>47</v>
      </c>
      <c r="G405" s="34">
        <v>0</v>
      </c>
      <c r="H405" s="35">
        <f>E405-G405</f>
        <v>15000000</v>
      </c>
      <c r="I405" s="22"/>
      <c r="J405" s="23" t="s">
        <v>18</v>
      </c>
      <c r="K405" s="22" t="s">
        <v>208</v>
      </c>
      <c r="L405" s="32">
        <v>15000000</v>
      </c>
      <c r="M405" s="56"/>
      <c r="N405" s="55"/>
    </row>
    <row r="406" spans="1:14" s="33" customFormat="1" ht="31.5" customHeight="1" thickBot="1" x14ac:dyDescent="0.25">
      <c r="A406" s="256" t="s">
        <v>297</v>
      </c>
      <c r="B406" s="257"/>
      <c r="C406" s="257"/>
      <c r="D406" s="257"/>
      <c r="E406" s="257"/>
      <c r="F406" s="257"/>
      <c r="G406" s="257"/>
      <c r="H406" s="257"/>
      <c r="I406" s="257"/>
      <c r="J406" s="257"/>
      <c r="K406" s="257"/>
      <c r="L406" s="257"/>
      <c r="M406" s="257"/>
      <c r="N406" s="258"/>
    </row>
    <row r="407" spans="1:14" s="33" customFormat="1" ht="24.75" customHeight="1" thickBot="1" x14ac:dyDescent="0.25">
      <c r="A407" s="15">
        <v>202</v>
      </c>
      <c r="B407" s="22" t="s">
        <v>262</v>
      </c>
      <c r="C407" s="30" t="s">
        <v>21</v>
      </c>
      <c r="D407" s="22" t="s">
        <v>9</v>
      </c>
      <c r="E407" s="34">
        <v>4000000</v>
      </c>
      <c r="F407" s="30" t="s">
        <v>47</v>
      </c>
      <c r="G407" s="34">
        <v>0</v>
      </c>
      <c r="H407" s="35">
        <f>E407-G407</f>
        <v>4000000</v>
      </c>
      <c r="I407" s="22"/>
      <c r="J407" s="23" t="s">
        <v>123</v>
      </c>
      <c r="K407" s="30" t="s">
        <v>270</v>
      </c>
      <c r="L407" s="32">
        <v>4000000</v>
      </c>
      <c r="M407" s="56"/>
      <c r="N407" s="55"/>
    </row>
    <row r="408" spans="1:14" s="33" customFormat="1" ht="24.75" customHeight="1" thickBot="1" x14ac:dyDescent="0.25">
      <c r="A408" s="256" t="s">
        <v>298</v>
      </c>
      <c r="B408" s="257"/>
      <c r="C408" s="257"/>
      <c r="D408" s="257"/>
      <c r="E408" s="257"/>
      <c r="F408" s="257"/>
      <c r="G408" s="257"/>
      <c r="H408" s="257"/>
      <c r="I408" s="257"/>
      <c r="J408" s="257"/>
      <c r="K408" s="257"/>
      <c r="L408" s="257"/>
      <c r="M408" s="257"/>
      <c r="N408" s="258"/>
    </row>
    <row r="409" spans="1:14" s="33" customFormat="1" ht="24.75" customHeight="1" thickBot="1" x14ac:dyDescent="0.25">
      <c r="A409" s="15">
        <v>203</v>
      </c>
      <c r="B409" s="22" t="s">
        <v>262</v>
      </c>
      <c r="C409" s="30" t="s">
        <v>21</v>
      </c>
      <c r="D409" s="22" t="s">
        <v>9</v>
      </c>
      <c r="E409" s="34">
        <v>4000000</v>
      </c>
      <c r="F409" s="30" t="s">
        <v>47</v>
      </c>
      <c r="G409" s="34">
        <v>0</v>
      </c>
      <c r="H409" s="35">
        <f>E409-G409</f>
        <v>4000000</v>
      </c>
      <c r="I409" s="22"/>
      <c r="J409" s="23" t="s">
        <v>123</v>
      </c>
      <c r="K409" s="30" t="s">
        <v>270</v>
      </c>
      <c r="L409" s="32">
        <v>4000000</v>
      </c>
      <c r="M409" s="56"/>
      <c r="N409" s="55"/>
    </row>
    <row r="410" spans="1:14" s="33" customFormat="1" ht="24.75" customHeight="1" thickBot="1" x14ac:dyDescent="0.25">
      <c r="A410" s="256" t="s">
        <v>299</v>
      </c>
      <c r="B410" s="257"/>
      <c r="C410" s="257"/>
      <c r="D410" s="257"/>
      <c r="E410" s="257"/>
      <c r="F410" s="257"/>
      <c r="G410" s="257"/>
      <c r="H410" s="257"/>
      <c r="I410" s="257"/>
      <c r="J410" s="257"/>
      <c r="K410" s="257"/>
      <c r="L410" s="257"/>
      <c r="M410" s="257"/>
      <c r="N410" s="258"/>
    </row>
    <row r="411" spans="1:14" s="33" customFormat="1" ht="24.75" customHeight="1" thickBot="1" x14ac:dyDescent="0.25">
      <c r="A411" s="15">
        <v>204</v>
      </c>
      <c r="B411" s="22" t="s">
        <v>112</v>
      </c>
      <c r="C411" s="30" t="s">
        <v>29</v>
      </c>
      <c r="D411" s="22" t="s">
        <v>9</v>
      </c>
      <c r="E411" s="34">
        <v>2000000</v>
      </c>
      <c r="F411" s="30" t="s">
        <v>47</v>
      </c>
      <c r="G411" s="34">
        <v>0</v>
      </c>
      <c r="H411" s="35">
        <f>E411-G411</f>
        <v>2000000</v>
      </c>
      <c r="I411" s="22"/>
      <c r="J411" s="23" t="s">
        <v>123</v>
      </c>
      <c r="K411" s="30" t="s">
        <v>270</v>
      </c>
      <c r="L411" s="32">
        <v>2000000</v>
      </c>
      <c r="M411" s="56"/>
      <c r="N411" s="55"/>
    </row>
    <row r="412" spans="1:14" s="33" customFormat="1" ht="24.75" customHeight="1" thickBot="1" x14ac:dyDescent="0.25">
      <c r="A412" s="256" t="s">
        <v>300</v>
      </c>
      <c r="B412" s="257"/>
      <c r="C412" s="257"/>
      <c r="D412" s="257"/>
      <c r="E412" s="257"/>
      <c r="F412" s="257"/>
      <c r="G412" s="257"/>
      <c r="H412" s="257"/>
      <c r="I412" s="257"/>
      <c r="J412" s="257"/>
      <c r="K412" s="257"/>
      <c r="L412" s="257"/>
      <c r="M412" s="257"/>
      <c r="N412" s="258"/>
    </row>
    <row r="413" spans="1:14" s="33" customFormat="1" ht="34.5" customHeight="1" thickBot="1" x14ac:dyDescent="0.25">
      <c r="A413" s="15">
        <v>205</v>
      </c>
      <c r="B413" s="22" t="s">
        <v>187</v>
      </c>
      <c r="C413" s="30" t="s">
        <v>23</v>
      </c>
      <c r="D413" s="22" t="s">
        <v>9</v>
      </c>
      <c r="E413" s="34">
        <v>120000</v>
      </c>
      <c r="F413" s="30" t="s">
        <v>47</v>
      </c>
      <c r="G413" s="34">
        <v>0</v>
      </c>
      <c r="H413" s="35">
        <f>E413-G413</f>
        <v>120000</v>
      </c>
      <c r="I413" s="22"/>
      <c r="J413" s="23" t="s">
        <v>79</v>
      </c>
      <c r="K413" s="30" t="s">
        <v>268</v>
      </c>
      <c r="L413" s="32">
        <f>H413</f>
        <v>120000</v>
      </c>
      <c r="M413" s="56"/>
      <c r="N413" s="55"/>
    </row>
    <row r="414" spans="1:14" s="33" customFormat="1" ht="24.75" customHeight="1" thickBot="1" x14ac:dyDescent="0.25">
      <c r="A414" s="256" t="s">
        <v>383</v>
      </c>
      <c r="B414" s="257"/>
      <c r="C414" s="257"/>
      <c r="D414" s="257"/>
      <c r="E414" s="257"/>
      <c r="F414" s="257"/>
      <c r="G414" s="257"/>
      <c r="H414" s="257"/>
      <c r="I414" s="257"/>
      <c r="J414" s="257"/>
      <c r="K414" s="257"/>
      <c r="L414" s="257"/>
      <c r="M414" s="257"/>
      <c r="N414" s="258"/>
    </row>
    <row r="415" spans="1:14" s="33" customFormat="1" ht="24.75" customHeight="1" thickBot="1" x14ac:dyDescent="0.25">
      <c r="A415" s="15">
        <v>206</v>
      </c>
      <c r="B415" s="22" t="s">
        <v>262</v>
      </c>
      <c r="C415" s="30" t="s">
        <v>21</v>
      </c>
      <c r="D415" s="22" t="s">
        <v>9</v>
      </c>
      <c r="E415" s="34">
        <v>1000000</v>
      </c>
      <c r="F415" s="30" t="s">
        <v>47</v>
      </c>
      <c r="G415" s="34">
        <v>0</v>
      </c>
      <c r="H415" s="35">
        <f>E415-G415</f>
        <v>1000000</v>
      </c>
      <c r="I415" s="22"/>
      <c r="J415" s="23" t="s">
        <v>123</v>
      </c>
      <c r="K415" s="30" t="s">
        <v>270</v>
      </c>
      <c r="L415" s="32">
        <v>1000000</v>
      </c>
      <c r="M415" s="56"/>
      <c r="N415" s="55"/>
    </row>
    <row r="416" spans="1:14" s="33" customFormat="1" ht="27.75" customHeight="1" thickBot="1" x14ac:dyDescent="0.25">
      <c r="A416" s="256" t="s">
        <v>301</v>
      </c>
      <c r="B416" s="257"/>
      <c r="C416" s="257"/>
      <c r="D416" s="257"/>
      <c r="E416" s="257"/>
      <c r="F416" s="257"/>
      <c r="G416" s="257"/>
      <c r="H416" s="257"/>
      <c r="I416" s="257"/>
      <c r="J416" s="257"/>
      <c r="K416" s="257"/>
      <c r="L416" s="257"/>
      <c r="M416" s="257"/>
      <c r="N416" s="258"/>
    </row>
    <row r="417" spans="1:14" s="33" customFormat="1" ht="24.75" customHeight="1" thickBot="1" x14ac:dyDescent="0.25">
      <c r="A417" s="15">
        <v>207</v>
      </c>
      <c r="B417" s="22" t="s">
        <v>262</v>
      </c>
      <c r="C417" s="30">
        <v>135</v>
      </c>
      <c r="D417" s="22" t="s">
        <v>9</v>
      </c>
      <c r="E417" s="34">
        <v>1000000</v>
      </c>
      <c r="F417" s="30">
        <v>2023</v>
      </c>
      <c r="G417" s="34">
        <v>0</v>
      </c>
      <c r="H417" s="35">
        <f>E417-G417</f>
        <v>1000000</v>
      </c>
      <c r="I417" s="22"/>
      <c r="J417" s="23" t="s">
        <v>123</v>
      </c>
      <c r="K417" s="30" t="s">
        <v>270</v>
      </c>
      <c r="L417" s="32">
        <v>1000000</v>
      </c>
      <c r="M417" s="56"/>
      <c r="N417" s="55"/>
    </row>
    <row r="418" spans="1:14" s="33" customFormat="1" ht="24.75" customHeight="1" thickBot="1" x14ac:dyDescent="0.25">
      <c r="A418" s="256" t="s">
        <v>302</v>
      </c>
      <c r="B418" s="257"/>
      <c r="C418" s="257"/>
      <c r="D418" s="257"/>
      <c r="E418" s="257"/>
      <c r="F418" s="257"/>
      <c r="G418" s="257"/>
      <c r="H418" s="257"/>
      <c r="I418" s="257"/>
      <c r="J418" s="257"/>
      <c r="K418" s="257"/>
      <c r="L418" s="257"/>
      <c r="M418" s="257"/>
      <c r="N418" s="258"/>
    </row>
    <row r="419" spans="1:14" s="33" customFormat="1" ht="24.75" customHeight="1" thickBot="1" x14ac:dyDescent="0.25">
      <c r="A419" s="15">
        <v>208</v>
      </c>
      <c r="B419" s="22" t="s">
        <v>112</v>
      </c>
      <c r="C419" s="30" t="s">
        <v>29</v>
      </c>
      <c r="D419" s="22" t="s">
        <v>9</v>
      </c>
      <c r="E419" s="34">
        <v>2000000</v>
      </c>
      <c r="F419" s="30" t="s">
        <v>47</v>
      </c>
      <c r="G419" s="34">
        <v>0</v>
      </c>
      <c r="H419" s="35">
        <f>E419-G419</f>
        <v>2000000</v>
      </c>
      <c r="I419" s="22"/>
      <c r="J419" s="23" t="s">
        <v>23</v>
      </c>
      <c r="K419" s="30" t="s">
        <v>303</v>
      </c>
      <c r="L419" s="32">
        <v>2000000</v>
      </c>
      <c r="M419" s="56"/>
      <c r="N419" s="55"/>
    </row>
    <row r="420" spans="1:14" s="33" customFormat="1" ht="38.25" customHeight="1" thickBot="1" x14ac:dyDescent="0.25">
      <c r="A420" s="256" t="s">
        <v>304</v>
      </c>
      <c r="B420" s="257"/>
      <c r="C420" s="257"/>
      <c r="D420" s="257"/>
      <c r="E420" s="257"/>
      <c r="F420" s="257"/>
      <c r="G420" s="257"/>
      <c r="H420" s="257"/>
      <c r="I420" s="257"/>
      <c r="J420" s="257"/>
      <c r="K420" s="257"/>
      <c r="L420" s="257"/>
      <c r="M420" s="257"/>
      <c r="N420" s="258"/>
    </row>
    <row r="421" spans="1:14" s="33" customFormat="1" ht="24.75" customHeight="1" thickBot="1" x14ac:dyDescent="0.25">
      <c r="A421" s="15">
        <v>209</v>
      </c>
      <c r="B421" s="22" t="s">
        <v>262</v>
      </c>
      <c r="C421" s="30" t="s">
        <v>21</v>
      </c>
      <c r="D421" s="22" t="s">
        <v>9</v>
      </c>
      <c r="E421" s="34">
        <v>15000000</v>
      </c>
      <c r="F421" s="30" t="s">
        <v>47</v>
      </c>
      <c r="G421" s="34">
        <v>0</v>
      </c>
      <c r="H421" s="35">
        <f>E421-G421</f>
        <v>15000000</v>
      </c>
      <c r="I421" s="22"/>
      <c r="J421" s="23" t="s">
        <v>18</v>
      </c>
      <c r="K421" s="22" t="s">
        <v>208</v>
      </c>
      <c r="L421" s="32">
        <v>15000000</v>
      </c>
      <c r="M421" s="56"/>
      <c r="N421" s="55"/>
    </row>
    <row r="422" spans="1:14" s="33" customFormat="1" ht="24.75" customHeight="1" thickBot="1" x14ac:dyDescent="0.25">
      <c r="A422" s="256" t="s">
        <v>305</v>
      </c>
      <c r="B422" s="257"/>
      <c r="C422" s="257"/>
      <c r="D422" s="257"/>
      <c r="E422" s="257"/>
      <c r="F422" s="257"/>
      <c r="G422" s="257"/>
      <c r="H422" s="257"/>
      <c r="I422" s="257"/>
      <c r="J422" s="257"/>
      <c r="K422" s="257"/>
      <c r="L422" s="257"/>
      <c r="M422" s="257"/>
      <c r="N422" s="258"/>
    </row>
    <row r="423" spans="1:14" s="33" customFormat="1" ht="24.75" customHeight="1" thickBot="1" x14ac:dyDescent="0.25">
      <c r="A423" s="15">
        <v>210</v>
      </c>
      <c r="B423" s="22" t="s">
        <v>262</v>
      </c>
      <c r="C423" s="30" t="s">
        <v>21</v>
      </c>
      <c r="D423" s="22" t="s">
        <v>9</v>
      </c>
      <c r="E423" s="34">
        <v>2000000</v>
      </c>
      <c r="F423" s="30" t="s">
        <v>47</v>
      </c>
      <c r="G423" s="34">
        <v>0</v>
      </c>
      <c r="H423" s="35">
        <f>E423-G423</f>
        <v>2000000</v>
      </c>
      <c r="I423" s="22"/>
      <c r="J423" s="23" t="s">
        <v>18</v>
      </c>
      <c r="K423" s="22" t="s">
        <v>208</v>
      </c>
      <c r="L423" s="32">
        <v>2000000</v>
      </c>
      <c r="M423" s="56"/>
      <c r="N423" s="55"/>
    </row>
    <row r="424" spans="1:14" s="33" customFormat="1" ht="24.75" customHeight="1" thickBot="1" x14ac:dyDescent="0.25">
      <c r="A424" s="256" t="s">
        <v>306</v>
      </c>
      <c r="B424" s="257"/>
      <c r="C424" s="257"/>
      <c r="D424" s="257"/>
      <c r="E424" s="257"/>
      <c r="F424" s="257"/>
      <c r="G424" s="257"/>
      <c r="H424" s="257"/>
      <c r="I424" s="257"/>
      <c r="J424" s="257"/>
      <c r="K424" s="257"/>
      <c r="L424" s="257"/>
      <c r="M424" s="257"/>
      <c r="N424" s="258"/>
    </row>
    <row r="425" spans="1:14" s="33" customFormat="1" ht="39" customHeight="1" thickBot="1" x14ac:dyDescent="0.25">
      <c r="A425" s="15">
        <v>211</v>
      </c>
      <c r="B425" s="22" t="s">
        <v>187</v>
      </c>
      <c r="C425" s="30" t="s">
        <v>21</v>
      </c>
      <c r="D425" s="22" t="s">
        <v>9</v>
      </c>
      <c r="E425" s="34">
        <v>300000</v>
      </c>
      <c r="F425" s="30" t="s">
        <v>47</v>
      </c>
      <c r="G425" s="34">
        <v>0</v>
      </c>
      <c r="H425" s="35">
        <f>E425-G425</f>
        <v>300000</v>
      </c>
      <c r="I425" s="22"/>
      <c r="J425" s="23" t="s">
        <v>79</v>
      </c>
      <c r="K425" s="30" t="s">
        <v>268</v>
      </c>
      <c r="L425" s="32">
        <v>300000</v>
      </c>
      <c r="M425" s="56"/>
      <c r="N425" s="55"/>
    </row>
    <row r="426" spans="1:14" s="29" customFormat="1" ht="33" customHeight="1" thickBot="1" x14ac:dyDescent="0.3">
      <c r="A426" s="256" t="s">
        <v>307</v>
      </c>
      <c r="B426" s="257"/>
      <c r="C426" s="257"/>
      <c r="D426" s="257"/>
      <c r="E426" s="257"/>
      <c r="F426" s="257"/>
      <c r="G426" s="257"/>
      <c r="H426" s="257"/>
      <c r="I426" s="257"/>
      <c r="J426" s="257"/>
      <c r="K426" s="257"/>
      <c r="L426" s="257"/>
      <c r="M426" s="257"/>
      <c r="N426" s="258"/>
    </row>
    <row r="427" spans="1:14" s="33" customFormat="1" ht="28.5" customHeight="1" thickBot="1" x14ac:dyDescent="0.25">
      <c r="A427" s="15">
        <v>212</v>
      </c>
      <c r="B427" s="22" t="s">
        <v>112</v>
      </c>
      <c r="C427" s="30" t="s">
        <v>29</v>
      </c>
      <c r="D427" s="22" t="s">
        <v>9</v>
      </c>
      <c r="E427" s="34">
        <v>2000000</v>
      </c>
      <c r="F427" s="30" t="s">
        <v>47</v>
      </c>
      <c r="G427" s="34">
        <v>0</v>
      </c>
      <c r="H427" s="35">
        <f>E427-G427</f>
        <v>2000000</v>
      </c>
      <c r="I427" s="22"/>
      <c r="J427" s="23" t="s">
        <v>79</v>
      </c>
      <c r="K427" s="22">
        <v>8019</v>
      </c>
      <c r="L427" s="32">
        <v>2000000</v>
      </c>
      <c r="M427" s="56"/>
      <c r="N427" s="55"/>
    </row>
    <row r="428" spans="1:14" ht="28.5" customHeight="1" thickBot="1" x14ac:dyDescent="0.25">
      <c r="A428" s="256" t="s">
        <v>308</v>
      </c>
      <c r="B428" s="257"/>
      <c r="C428" s="257"/>
      <c r="D428" s="257"/>
      <c r="E428" s="257"/>
      <c r="F428" s="257"/>
      <c r="G428" s="257"/>
      <c r="H428" s="257"/>
      <c r="I428" s="257"/>
      <c r="J428" s="257"/>
      <c r="K428" s="257"/>
      <c r="L428" s="257"/>
      <c r="M428" s="257"/>
      <c r="N428" s="258"/>
    </row>
    <row r="429" spans="1:14" ht="38.25" customHeight="1" thickBot="1" x14ac:dyDescent="0.25">
      <c r="A429" s="15">
        <v>214</v>
      </c>
      <c r="B429" s="22" t="s">
        <v>187</v>
      </c>
      <c r="C429" s="30" t="s">
        <v>21</v>
      </c>
      <c r="D429" s="22" t="s">
        <v>9</v>
      </c>
      <c r="E429" s="34">
        <v>2000000</v>
      </c>
      <c r="F429" s="30" t="s">
        <v>47</v>
      </c>
      <c r="G429" s="34">
        <v>0</v>
      </c>
      <c r="H429" s="35">
        <f>E429-G429</f>
        <v>2000000</v>
      </c>
      <c r="I429" s="22"/>
      <c r="J429" s="23" t="s">
        <v>79</v>
      </c>
      <c r="K429" s="30" t="s">
        <v>268</v>
      </c>
      <c r="L429" s="32">
        <v>2000000</v>
      </c>
      <c r="M429" s="56"/>
      <c r="N429" s="55"/>
    </row>
    <row r="430" spans="1:14" ht="25.5" customHeight="1" thickBot="1" x14ac:dyDescent="0.25">
      <c r="A430" s="256" t="s">
        <v>309</v>
      </c>
      <c r="B430" s="257"/>
      <c r="C430" s="257"/>
      <c r="D430" s="257"/>
      <c r="E430" s="257"/>
      <c r="F430" s="257"/>
      <c r="G430" s="257"/>
      <c r="H430" s="257"/>
      <c r="I430" s="257"/>
      <c r="J430" s="257"/>
      <c r="K430" s="257"/>
      <c r="L430" s="257"/>
      <c r="M430" s="257"/>
      <c r="N430" s="258"/>
    </row>
    <row r="431" spans="1:14" ht="24.75" thickBot="1" x14ac:dyDescent="0.25">
      <c r="A431" s="87">
        <v>215</v>
      </c>
      <c r="B431" s="88" t="s">
        <v>112</v>
      </c>
      <c r="C431" s="89" t="s">
        <v>29</v>
      </c>
      <c r="D431" s="88" t="s">
        <v>9</v>
      </c>
      <c r="E431" s="90">
        <v>2000000</v>
      </c>
      <c r="F431" s="89" t="s">
        <v>47</v>
      </c>
      <c r="G431" s="90">
        <v>0</v>
      </c>
      <c r="H431" s="91">
        <f>E431-G431</f>
        <v>2000000</v>
      </c>
      <c r="I431" s="88"/>
      <c r="J431" s="92" t="s">
        <v>41</v>
      </c>
      <c r="K431" s="89" t="s">
        <v>15</v>
      </c>
      <c r="L431" s="93">
        <v>2000000</v>
      </c>
      <c r="M431" s="56"/>
      <c r="N431" s="94"/>
    </row>
    <row r="432" spans="1:14" ht="23.25" customHeight="1" thickBot="1" x14ac:dyDescent="0.25">
      <c r="A432" s="260" t="s">
        <v>541</v>
      </c>
      <c r="B432" s="261"/>
      <c r="C432" s="261"/>
      <c r="D432" s="261"/>
      <c r="E432" s="261"/>
      <c r="F432" s="261"/>
      <c r="G432" s="261"/>
      <c r="H432" s="261"/>
      <c r="I432" s="261"/>
      <c r="J432" s="261"/>
      <c r="K432" s="261"/>
      <c r="L432" s="261"/>
      <c r="M432" s="261"/>
      <c r="N432" s="262"/>
    </row>
    <row r="433" spans="1:14" ht="22.5" customHeight="1" thickBot="1" x14ac:dyDescent="0.25">
      <c r="A433" s="15">
        <v>216</v>
      </c>
      <c r="B433" s="22" t="s">
        <v>112</v>
      </c>
      <c r="C433" s="30" t="s">
        <v>29</v>
      </c>
      <c r="D433" s="22" t="s">
        <v>9</v>
      </c>
      <c r="E433" s="34">
        <v>2000000</v>
      </c>
      <c r="F433" s="30" t="s">
        <v>47</v>
      </c>
      <c r="G433" s="34">
        <v>0</v>
      </c>
      <c r="H433" s="35">
        <f>E433-G433</f>
        <v>2000000</v>
      </c>
      <c r="I433" s="22"/>
      <c r="J433" s="23" t="s">
        <v>79</v>
      </c>
      <c r="K433" s="30" t="s">
        <v>268</v>
      </c>
      <c r="L433" s="32">
        <v>2000000</v>
      </c>
      <c r="M433" s="56"/>
      <c r="N433" s="55"/>
    </row>
    <row r="434" spans="1:14" ht="24" customHeight="1" thickBot="1" x14ac:dyDescent="0.25">
      <c r="A434" s="256" t="s">
        <v>310</v>
      </c>
      <c r="B434" s="257"/>
      <c r="C434" s="257"/>
      <c r="D434" s="257"/>
      <c r="E434" s="257"/>
      <c r="F434" s="257"/>
      <c r="G434" s="257"/>
      <c r="H434" s="257"/>
      <c r="I434" s="257"/>
      <c r="J434" s="257"/>
      <c r="K434" s="257"/>
      <c r="L434" s="257"/>
      <c r="M434" s="257"/>
      <c r="N434" s="258"/>
    </row>
    <row r="435" spans="1:14" ht="36.75" thickBot="1" x14ac:dyDescent="0.25">
      <c r="A435" s="15">
        <v>217</v>
      </c>
      <c r="B435" s="22" t="s">
        <v>187</v>
      </c>
      <c r="C435" s="30" t="s">
        <v>21</v>
      </c>
      <c r="D435" s="22" t="s">
        <v>9</v>
      </c>
      <c r="E435" s="34">
        <v>1000000</v>
      </c>
      <c r="F435" s="30" t="s">
        <v>47</v>
      </c>
      <c r="G435" s="34">
        <v>0</v>
      </c>
      <c r="H435" s="35">
        <f>E435-G435</f>
        <v>1000000</v>
      </c>
      <c r="I435" s="22"/>
      <c r="J435" s="23" t="s">
        <v>79</v>
      </c>
      <c r="K435" s="30" t="s">
        <v>268</v>
      </c>
      <c r="L435" s="32">
        <v>1000000</v>
      </c>
      <c r="M435" s="56"/>
      <c r="N435" s="55"/>
    </row>
    <row r="436" spans="1:14" ht="24" customHeight="1" thickBot="1" x14ac:dyDescent="0.25">
      <c r="A436" s="256" t="s">
        <v>311</v>
      </c>
      <c r="B436" s="257"/>
      <c r="C436" s="257"/>
      <c r="D436" s="257"/>
      <c r="E436" s="257"/>
      <c r="F436" s="257"/>
      <c r="G436" s="257"/>
      <c r="H436" s="257"/>
      <c r="I436" s="257"/>
      <c r="J436" s="257"/>
      <c r="K436" s="257"/>
      <c r="L436" s="257"/>
      <c r="M436" s="257"/>
      <c r="N436" s="258"/>
    </row>
    <row r="437" spans="1:14" ht="24.75" customHeight="1" thickBot="1" x14ac:dyDescent="0.25">
      <c r="A437" s="15">
        <v>218</v>
      </c>
      <c r="B437" s="22" t="s">
        <v>112</v>
      </c>
      <c r="C437" s="30" t="s">
        <v>16</v>
      </c>
      <c r="D437" s="22" t="s">
        <v>9</v>
      </c>
      <c r="E437" s="34">
        <v>200000</v>
      </c>
      <c r="F437" s="30" t="s">
        <v>47</v>
      </c>
      <c r="G437" s="34">
        <v>0</v>
      </c>
      <c r="H437" s="35">
        <f>E437-G437</f>
        <v>200000</v>
      </c>
      <c r="I437" s="22"/>
      <c r="J437" s="23" t="s">
        <v>123</v>
      </c>
      <c r="K437" s="30" t="s">
        <v>270</v>
      </c>
      <c r="L437" s="32">
        <v>200000</v>
      </c>
      <c r="M437" s="56"/>
      <c r="N437" s="55"/>
    </row>
    <row r="438" spans="1:14" ht="28.5" customHeight="1" thickBot="1" x14ac:dyDescent="0.25">
      <c r="A438" s="256" t="s">
        <v>312</v>
      </c>
      <c r="B438" s="257"/>
      <c r="C438" s="257"/>
      <c r="D438" s="257"/>
      <c r="E438" s="257"/>
      <c r="F438" s="257"/>
      <c r="G438" s="257"/>
      <c r="H438" s="257"/>
      <c r="I438" s="257"/>
      <c r="J438" s="257"/>
      <c r="K438" s="257"/>
      <c r="L438" s="257"/>
      <c r="M438" s="257"/>
      <c r="N438" s="258"/>
    </row>
    <row r="439" spans="1:14" ht="33" customHeight="1" thickBot="1" x14ac:dyDescent="0.25">
      <c r="A439" s="15">
        <v>219</v>
      </c>
      <c r="B439" s="22" t="s">
        <v>187</v>
      </c>
      <c r="C439" s="30" t="s">
        <v>21</v>
      </c>
      <c r="D439" s="22" t="s">
        <v>9</v>
      </c>
      <c r="E439" s="34">
        <v>2000000</v>
      </c>
      <c r="F439" s="30" t="s">
        <v>47</v>
      </c>
      <c r="G439" s="34">
        <v>0</v>
      </c>
      <c r="H439" s="35">
        <f>E439-G439</f>
        <v>2000000</v>
      </c>
      <c r="I439" s="22"/>
      <c r="J439" s="23" t="s">
        <v>79</v>
      </c>
      <c r="K439" s="30" t="s">
        <v>268</v>
      </c>
      <c r="L439" s="32">
        <v>2000000</v>
      </c>
      <c r="M439" s="56"/>
      <c r="N439" s="55"/>
    </row>
    <row r="440" spans="1:14" ht="25.5" customHeight="1" thickBot="1" x14ac:dyDescent="0.25">
      <c r="A440" s="256" t="s">
        <v>313</v>
      </c>
      <c r="B440" s="257"/>
      <c r="C440" s="257"/>
      <c r="D440" s="257"/>
      <c r="E440" s="257"/>
      <c r="F440" s="257"/>
      <c r="G440" s="257"/>
      <c r="H440" s="257"/>
      <c r="I440" s="257"/>
      <c r="J440" s="257"/>
      <c r="K440" s="257"/>
      <c r="L440" s="257"/>
      <c r="M440" s="257"/>
      <c r="N440" s="258"/>
    </row>
    <row r="441" spans="1:14" ht="33.75" customHeight="1" thickBot="1" x14ac:dyDescent="0.25">
      <c r="A441" s="15">
        <v>220</v>
      </c>
      <c r="B441" s="22" t="s">
        <v>187</v>
      </c>
      <c r="C441" s="30" t="s">
        <v>23</v>
      </c>
      <c r="D441" s="22" t="s">
        <v>9</v>
      </c>
      <c r="E441" s="34">
        <v>150000</v>
      </c>
      <c r="F441" s="30" t="s">
        <v>47</v>
      </c>
      <c r="G441" s="34">
        <v>0</v>
      </c>
      <c r="H441" s="35">
        <f>E441-G441</f>
        <v>150000</v>
      </c>
      <c r="I441" s="22"/>
      <c r="J441" s="23" t="s">
        <v>79</v>
      </c>
      <c r="K441" s="30" t="s">
        <v>268</v>
      </c>
      <c r="L441" s="32">
        <v>150000</v>
      </c>
      <c r="M441" s="56"/>
      <c r="N441" s="55"/>
    </row>
    <row r="442" spans="1:14" ht="21.75" customHeight="1" thickBot="1" x14ac:dyDescent="0.25">
      <c r="A442" s="256" t="s">
        <v>314</v>
      </c>
      <c r="B442" s="257"/>
      <c r="C442" s="257"/>
      <c r="D442" s="257"/>
      <c r="E442" s="257"/>
      <c r="F442" s="257"/>
      <c r="G442" s="257"/>
      <c r="H442" s="257"/>
      <c r="I442" s="257"/>
      <c r="J442" s="257"/>
      <c r="K442" s="257"/>
      <c r="L442" s="257"/>
      <c r="M442" s="257"/>
      <c r="N442" s="258"/>
    </row>
    <row r="443" spans="1:14" ht="33" customHeight="1" thickBot="1" x14ac:dyDescent="0.25">
      <c r="A443" s="15">
        <v>221</v>
      </c>
      <c r="B443" s="22" t="s">
        <v>187</v>
      </c>
      <c r="C443" s="30" t="s">
        <v>23</v>
      </c>
      <c r="D443" s="22" t="s">
        <v>9</v>
      </c>
      <c r="E443" s="34">
        <v>150000</v>
      </c>
      <c r="F443" s="30" t="s">
        <v>47</v>
      </c>
      <c r="G443" s="34">
        <v>0</v>
      </c>
      <c r="H443" s="35">
        <f>E443-G443</f>
        <v>150000</v>
      </c>
      <c r="I443" s="22"/>
      <c r="J443" s="23" t="s">
        <v>79</v>
      </c>
      <c r="K443" s="30" t="s">
        <v>268</v>
      </c>
      <c r="L443" s="32">
        <v>150000</v>
      </c>
      <c r="M443" s="56"/>
      <c r="N443" s="55"/>
    </row>
    <row r="444" spans="1:14" ht="24.75" customHeight="1" thickBot="1" x14ac:dyDescent="0.25">
      <c r="A444" s="256" t="s">
        <v>315</v>
      </c>
      <c r="B444" s="257"/>
      <c r="C444" s="257"/>
      <c r="D444" s="257"/>
      <c r="E444" s="257"/>
      <c r="F444" s="257"/>
      <c r="G444" s="257"/>
      <c r="H444" s="257"/>
      <c r="I444" s="257"/>
      <c r="J444" s="257"/>
      <c r="K444" s="257"/>
      <c r="L444" s="257"/>
      <c r="M444" s="257"/>
      <c r="N444" s="258"/>
    </row>
    <row r="445" spans="1:14" ht="36.75" customHeight="1" thickBot="1" x14ac:dyDescent="0.25">
      <c r="A445" s="15">
        <v>222</v>
      </c>
      <c r="B445" s="22" t="s">
        <v>187</v>
      </c>
      <c r="C445" s="30" t="s">
        <v>23</v>
      </c>
      <c r="D445" s="22" t="s">
        <v>9</v>
      </c>
      <c r="E445" s="34">
        <v>150000</v>
      </c>
      <c r="F445" s="30" t="s">
        <v>47</v>
      </c>
      <c r="G445" s="34">
        <v>0</v>
      </c>
      <c r="H445" s="35">
        <f>E445-G445</f>
        <v>150000</v>
      </c>
      <c r="I445" s="22"/>
      <c r="J445" s="23" t="s">
        <v>79</v>
      </c>
      <c r="K445" s="30" t="s">
        <v>268</v>
      </c>
      <c r="L445" s="32">
        <v>150000</v>
      </c>
      <c r="M445" s="56"/>
      <c r="N445" s="55"/>
    </row>
    <row r="446" spans="1:14" ht="25.5" customHeight="1" thickBot="1" x14ac:dyDescent="0.25">
      <c r="A446" s="256" t="s">
        <v>316</v>
      </c>
      <c r="B446" s="257"/>
      <c r="C446" s="257"/>
      <c r="D446" s="257"/>
      <c r="E446" s="257"/>
      <c r="F446" s="257"/>
      <c r="G446" s="257"/>
      <c r="H446" s="257"/>
      <c r="I446" s="257"/>
      <c r="J446" s="257"/>
      <c r="K446" s="257"/>
      <c r="L446" s="257"/>
      <c r="M446" s="257"/>
      <c r="N446" s="258"/>
    </row>
    <row r="447" spans="1:14" ht="38.25" customHeight="1" thickBot="1" x14ac:dyDescent="0.25">
      <c r="A447" s="15">
        <v>223</v>
      </c>
      <c r="B447" s="22" t="s">
        <v>187</v>
      </c>
      <c r="C447" s="30" t="s">
        <v>45</v>
      </c>
      <c r="D447" s="22" t="s">
        <v>9</v>
      </c>
      <c r="E447" s="34">
        <v>500000</v>
      </c>
      <c r="F447" s="30" t="s">
        <v>47</v>
      </c>
      <c r="G447" s="34">
        <v>0</v>
      </c>
      <c r="H447" s="35">
        <f>E447-G447</f>
        <v>500000</v>
      </c>
      <c r="I447" s="22"/>
      <c r="J447" s="23" t="s">
        <v>79</v>
      </c>
      <c r="K447" s="30" t="s">
        <v>268</v>
      </c>
      <c r="L447" s="32">
        <v>500000</v>
      </c>
      <c r="M447" s="56"/>
      <c r="N447" s="55"/>
    </row>
    <row r="448" spans="1:14" ht="22.5" customHeight="1" thickBot="1" x14ac:dyDescent="0.25">
      <c r="A448" s="256" t="s">
        <v>317</v>
      </c>
      <c r="B448" s="257"/>
      <c r="C448" s="257"/>
      <c r="D448" s="257"/>
      <c r="E448" s="257"/>
      <c r="F448" s="257"/>
      <c r="G448" s="257"/>
      <c r="H448" s="257"/>
      <c r="I448" s="257"/>
      <c r="J448" s="257"/>
      <c r="K448" s="257"/>
      <c r="L448" s="257"/>
      <c r="M448" s="257"/>
      <c r="N448" s="258"/>
    </row>
    <row r="449" spans="1:14" ht="35.25" customHeight="1" thickBot="1" x14ac:dyDescent="0.25">
      <c r="A449" s="38">
        <v>224</v>
      </c>
      <c r="B449" s="22" t="s">
        <v>187</v>
      </c>
      <c r="C449" s="30" t="s">
        <v>45</v>
      </c>
      <c r="D449" s="22" t="s">
        <v>9</v>
      </c>
      <c r="E449" s="34">
        <v>500000</v>
      </c>
      <c r="F449" s="30" t="s">
        <v>47</v>
      </c>
      <c r="G449" s="34">
        <v>0</v>
      </c>
      <c r="H449" s="35">
        <f>E449-G449</f>
        <v>500000</v>
      </c>
      <c r="I449" s="22"/>
      <c r="J449" s="23" t="s">
        <v>79</v>
      </c>
      <c r="K449" s="30" t="s">
        <v>268</v>
      </c>
      <c r="L449" s="32">
        <v>500000</v>
      </c>
      <c r="M449" s="56"/>
      <c r="N449" s="55"/>
    </row>
    <row r="450" spans="1:14" ht="26.25" customHeight="1" thickBot="1" x14ac:dyDescent="0.25">
      <c r="A450" s="256" t="s">
        <v>318</v>
      </c>
      <c r="B450" s="257"/>
      <c r="C450" s="257"/>
      <c r="D450" s="257"/>
      <c r="E450" s="257"/>
      <c r="F450" s="257"/>
      <c r="G450" s="257"/>
      <c r="H450" s="257"/>
      <c r="I450" s="257"/>
      <c r="J450" s="257"/>
      <c r="K450" s="257"/>
      <c r="L450" s="257"/>
      <c r="M450" s="257"/>
      <c r="N450" s="258"/>
    </row>
    <row r="451" spans="1:14" ht="24.75" customHeight="1" thickBot="1" x14ac:dyDescent="0.25">
      <c r="A451" s="15">
        <v>225</v>
      </c>
      <c r="B451" s="22" t="s">
        <v>112</v>
      </c>
      <c r="C451" s="30" t="s">
        <v>20</v>
      </c>
      <c r="D451" s="22" t="s">
        <v>9</v>
      </c>
      <c r="E451" s="34">
        <v>200000</v>
      </c>
      <c r="F451" s="30" t="s">
        <v>47</v>
      </c>
      <c r="G451" s="34">
        <v>0</v>
      </c>
      <c r="H451" s="35">
        <f t="shared" ref="H451" si="338">E451-G451</f>
        <v>200000</v>
      </c>
      <c r="I451" s="22"/>
      <c r="J451" s="23" t="s">
        <v>20</v>
      </c>
      <c r="K451" s="22">
        <v>5082</v>
      </c>
      <c r="L451" s="32">
        <f t="shared" ref="L451" si="339">H451</f>
        <v>200000</v>
      </c>
      <c r="M451" s="56"/>
      <c r="N451" s="55"/>
    </row>
    <row r="452" spans="1:14" ht="23.25" customHeight="1" thickBot="1" x14ac:dyDescent="0.25">
      <c r="A452" s="256" t="s">
        <v>245</v>
      </c>
      <c r="B452" s="257"/>
      <c r="C452" s="257"/>
      <c r="D452" s="257"/>
      <c r="E452" s="257"/>
      <c r="F452" s="257"/>
      <c r="G452" s="257"/>
      <c r="H452" s="257"/>
      <c r="I452" s="257"/>
      <c r="J452" s="257"/>
      <c r="K452" s="257"/>
      <c r="L452" s="257"/>
      <c r="M452" s="257"/>
      <c r="N452" s="258"/>
    </row>
    <row r="453" spans="1:14" ht="34.5" customHeight="1" thickBot="1" x14ac:dyDescent="0.25">
      <c r="A453" s="15">
        <v>226</v>
      </c>
      <c r="B453" s="22" t="s">
        <v>207</v>
      </c>
      <c r="C453" s="30" t="s">
        <v>48</v>
      </c>
      <c r="D453" s="22" t="s">
        <v>9</v>
      </c>
      <c r="E453" s="34">
        <v>400000</v>
      </c>
      <c r="F453" s="30" t="s">
        <v>47</v>
      </c>
      <c r="G453" s="34">
        <v>0</v>
      </c>
      <c r="H453" s="35">
        <f t="shared" ref="H453" si="340">E453-G453</f>
        <v>400000</v>
      </c>
      <c r="I453" s="22"/>
      <c r="J453" s="23" t="s">
        <v>48</v>
      </c>
      <c r="K453" s="22">
        <v>5333</v>
      </c>
      <c r="L453" s="32">
        <f t="shared" ref="L453" si="341">H453</f>
        <v>400000</v>
      </c>
      <c r="M453" s="56"/>
      <c r="N453" s="55"/>
    </row>
    <row r="454" spans="1:14" ht="26.25" customHeight="1" thickBot="1" x14ac:dyDescent="0.25">
      <c r="A454" s="256" t="s">
        <v>246</v>
      </c>
      <c r="B454" s="257"/>
      <c r="C454" s="257"/>
      <c r="D454" s="257"/>
      <c r="E454" s="257"/>
      <c r="F454" s="257"/>
      <c r="G454" s="257"/>
      <c r="H454" s="257"/>
      <c r="I454" s="257"/>
      <c r="J454" s="257"/>
      <c r="K454" s="257"/>
      <c r="L454" s="257"/>
      <c r="M454" s="257"/>
      <c r="N454" s="258"/>
    </row>
    <row r="455" spans="1:14" ht="35.25" customHeight="1" thickBot="1" x14ac:dyDescent="0.25">
      <c r="A455" s="15">
        <v>227</v>
      </c>
      <c r="B455" s="22" t="s">
        <v>207</v>
      </c>
      <c r="C455" s="30" t="s">
        <v>20</v>
      </c>
      <c r="D455" s="22" t="s">
        <v>9</v>
      </c>
      <c r="E455" s="34">
        <v>120000</v>
      </c>
      <c r="F455" s="30" t="s">
        <v>47</v>
      </c>
      <c r="G455" s="34">
        <v>0</v>
      </c>
      <c r="H455" s="35">
        <f t="shared" ref="H455" si="342">E455-G455</f>
        <v>120000</v>
      </c>
      <c r="I455" s="22"/>
      <c r="J455" s="23" t="s">
        <v>20</v>
      </c>
      <c r="K455" s="22">
        <v>5082</v>
      </c>
      <c r="L455" s="32">
        <f t="shared" ref="L455" si="343">H455</f>
        <v>120000</v>
      </c>
      <c r="M455" s="56"/>
      <c r="N455" s="55"/>
    </row>
    <row r="456" spans="1:14" ht="37.5" customHeight="1" thickBot="1" x14ac:dyDescent="0.25">
      <c r="A456" s="256" t="s">
        <v>319</v>
      </c>
      <c r="B456" s="257"/>
      <c r="C456" s="257"/>
      <c r="D456" s="257"/>
      <c r="E456" s="257"/>
      <c r="F456" s="257"/>
      <c r="G456" s="257"/>
      <c r="H456" s="257"/>
      <c r="I456" s="257"/>
      <c r="J456" s="257"/>
      <c r="K456" s="257"/>
      <c r="L456" s="257"/>
      <c r="M456" s="257"/>
      <c r="N456" s="258"/>
    </row>
    <row r="457" spans="1:14" ht="24.75" thickBot="1" x14ac:dyDescent="0.25">
      <c r="A457" s="15">
        <v>228</v>
      </c>
      <c r="B457" s="22" t="s">
        <v>112</v>
      </c>
      <c r="C457" s="30" t="s">
        <v>20</v>
      </c>
      <c r="D457" s="22" t="s">
        <v>9</v>
      </c>
      <c r="E457" s="34">
        <v>200000</v>
      </c>
      <c r="F457" s="30" t="s">
        <v>47</v>
      </c>
      <c r="G457" s="34">
        <v>0</v>
      </c>
      <c r="H457" s="35">
        <f t="shared" ref="H457" si="344">E457-G457</f>
        <v>200000</v>
      </c>
      <c r="I457" s="22"/>
      <c r="J457" s="66" t="s">
        <v>168</v>
      </c>
      <c r="K457" s="22" t="s">
        <v>169</v>
      </c>
      <c r="L457" s="32">
        <f t="shared" ref="L457" si="345">H457</f>
        <v>200000</v>
      </c>
      <c r="M457" s="56"/>
      <c r="N457" s="55"/>
    </row>
    <row r="458" spans="1:14" ht="24" customHeight="1" thickBot="1" x14ac:dyDescent="0.25">
      <c r="A458" s="256" t="s">
        <v>247</v>
      </c>
      <c r="B458" s="257"/>
      <c r="C458" s="257"/>
      <c r="D458" s="257"/>
      <c r="E458" s="257"/>
      <c r="F458" s="257"/>
      <c r="G458" s="257"/>
      <c r="H458" s="257"/>
      <c r="I458" s="257"/>
      <c r="J458" s="257"/>
      <c r="K458" s="257"/>
      <c r="L458" s="257"/>
      <c r="M458" s="257"/>
      <c r="N458" s="258"/>
    </row>
    <row r="459" spans="1:14" ht="36.75" thickBot="1" x14ac:dyDescent="0.25">
      <c r="A459" s="15">
        <v>229</v>
      </c>
      <c r="B459" s="22" t="s">
        <v>207</v>
      </c>
      <c r="C459" s="30" t="s">
        <v>23</v>
      </c>
      <c r="D459" s="22" t="s">
        <v>9</v>
      </c>
      <c r="E459" s="34">
        <v>500000</v>
      </c>
      <c r="F459" s="30" t="s">
        <v>47</v>
      </c>
      <c r="G459" s="34">
        <v>0</v>
      </c>
      <c r="H459" s="35">
        <f t="shared" ref="H459" si="346">E459-G459</f>
        <v>500000</v>
      </c>
      <c r="I459" s="22"/>
      <c r="J459" s="23" t="s">
        <v>123</v>
      </c>
      <c r="K459" s="22">
        <v>4187</v>
      </c>
      <c r="L459" s="32">
        <f t="shared" ref="L459" si="347">H459</f>
        <v>500000</v>
      </c>
      <c r="M459" s="56"/>
      <c r="N459" s="55"/>
    </row>
    <row r="460" spans="1:14" ht="28.5" customHeight="1" thickBot="1" x14ac:dyDescent="0.25">
      <c r="A460" s="256" t="s">
        <v>474</v>
      </c>
      <c r="B460" s="257"/>
      <c r="C460" s="257"/>
      <c r="D460" s="257"/>
      <c r="E460" s="257"/>
      <c r="F460" s="257"/>
      <c r="G460" s="257"/>
      <c r="H460" s="257"/>
      <c r="I460" s="257"/>
      <c r="J460" s="257"/>
      <c r="K460" s="257"/>
      <c r="L460" s="257"/>
      <c r="M460" s="257"/>
      <c r="N460" s="258"/>
    </row>
    <row r="461" spans="1:14" ht="24.75" thickBot="1" x14ac:dyDescent="0.25">
      <c r="A461" s="15">
        <v>230</v>
      </c>
      <c r="B461" s="22" t="s">
        <v>112</v>
      </c>
      <c r="C461" s="30" t="s">
        <v>16</v>
      </c>
      <c r="D461" s="22" t="s">
        <v>9</v>
      </c>
      <c r="E461" s="34">
        <v>200000</v>
      </c>
      <c r="F461" s="30" t="s">
        <v>47</v>
      </c>
      <c r="G461" s="34">
        <v>0</v>
      </c>
      <c r="H461" s="35">
        <f t="shared" ref="H461" si="348">E461-G461</f>
        <v>200000</v>
      </c>
      <c r="I461" s="22"/>
      <c r="J461" s="23" t="s">
        <v>79</v>
      </c>
      <c r="K461" s="22">
        <v>956</v>
      </c>
      <c r="L461" s="32">
        <f t="shared" ref="L461" si="349">H461</f>
        <v>200000</v>
      </c>
      <c r="M461" s="56"/>
      <c r="N461" s="55"/>
    </row>
    <row r="462" spans="1:14" ht="24" customHeight="1" thickBot="1" x14ac:dyDescent="0.25">
      <c r="A462" s="256" t="s">
        <v>248</v>
      </c>
      <c r="B462" s="257"/>
      <c r="C462" s="257"/>
      <c r="D462" s="257"/>
      <c r="E462" s="257"/>
      <c r="F462" s="257"/>
      <c r="G462" s="257"/>
      <c r="H462" s="257"/>
      <c r="I462" s="257"/>
      <c r="J462" s="257"/>
      <c r="K462" s="257"/>
      <c r="L462" s="257"/>
      <c r="M462" s="257"/>
      <c r="N462" s="258"/>
    </row>
    <row r="463" spans="1:14" ht="36.75" thickBot="1" x14ac:dyDescent="0.25">
      <c r="A463" s="15">
        <v>231</v>
      </c>
      <c r="B463" s="22" t="s">
        <v>207</v>
      </c>
      <c r="C463" s="30" t="s">
        <v>19</v>
      </c>
      <c r="D463" s="22" t="s">
        <v>9</v>
      </c>
      <c r="E463" s="34">
        <v>210000</v>
      </c>
      <c r="F463" s="30" t="s">
        <v>47</v>
      </c>
      <c r="G463" s="34">
        <v>0</v>
      </c>
      <c r="H463" s="35">
        <f t="shared" ref="H463" si="350">E463-G463</f>
        <v>210000</v>
      </c>
      <c r="I463" s="22"/>
      <c r="J463" s="23" t="s">
        <v>19</v>
      </c>
      <c r="K463" s="22">
        <v>6094</v>
      </c>
      <c r="L463" s="32">
        <f t="shared" ref="L463" si="351">H463</f>
        <v>210000</v>
      </c>
      <c r="M463" s="56"/>
      <c r="N463" s="55"/>
    </row>
    <row r="464" spans="1:14" ht="26.25" customHeight="1" thickBot="1" x14ac:dyDescent="0.25">
      <c r="A464" s="256" t="s">
        <v>249</v>
      </c>
      <c r="B464" s="257"/>
      <c r="C464" s="257"/>
      <c r="D464" s="257"/>
      <c r="E464" s="257"/>
      <c r="F464" s="257"/>
      <c r="G464" s="257"/>
      <c r="H464" s="257"/>
      <c r="I464" s="257"/>
      <c r="J464" s="257"/>
      <c r="K464" s="257"/>
      <c r="L464" s="257"/>
      <c r="M464" s="257"/>
      <c r="N464" s="258"/>
    </row>
    <row r="465" spans="1:14" ht="24.75" thickBot="1" x14ac:dyDescent="0.25">
      <c r="A465" s="15">
        <v>232</v>
      </c>
      <c r="B465" s="22" t="s">
        <v>112</v>
      </c>
      <c r="C465" s="30" t="s">
        <v>16</v>
      </c>
      <c r="D465" s="22" t="s">
        <v>9</v>
      </c>
      <c r="E465" s="34">
        <v>100000</v>
      </c>
      <c r="F465" s="30" t="s">
        <v>47</v>
      </c>
      <c r="G465" s="34">
        <v>0</v>
      </c>
      <c r="H465" s="35">
        <f t="shared" ref="H465" si="352">E465-G465</f>
        <v>100000</v>
      </c>
      <c r="I465" s="22"/>
      <c r="J465" s="23" t="s">
        <v>39</v>
      </c>
      <c r="K465" s="22">
        <v>6053</v>
      </c>
      <c r="L465" s="32">
        <f t="shared" ref="L465" si="353">H465</f>
        <v>100000</v>
      </c>
      <c r="M465" s="56"/>
      <c r="N465" s="55"/>
    </row>
    <row r="466" spans="1:14" ht="24" customHeight="1" thickBot="1" x14ac:dyDescent="0.25">
      <c r="A466" s="256" t="s">
        <v>250</v>
      </c>
      <c r="B466" s="257"/>
      <c r="C466" s="257"/>
      <c r="D466" s="257"/>
      <c r="E466" s="257"/>
      <c r="F466" s="257"/>
      <c r="G466" s="257"/>
      <c r="H466" s="257"/>
      <c r="I466" s="257"/>
      <c r="J466" s="257"/>
      <c r="K466" s="257"/>
      <c r="L466" s="257"/>
      <c r="M466" s="257"/>
      <c r="N466" s="258"/>
    </row>
    <row r="467" spans="1:14" ht="36.75" thickBot="1" x14ac:dyDescent="0.25">
      <c r="A467" s="15">
        <v>233</v>
      </c>
      <c r="B467" s="22" t="s">
        <v>207</v>
      </c>
      <c r="C467" s="30" t="s">
        <v>45</v>
      </c>
      <c r="D467" s="22" t="s">
        <v>9</v>
      </c>
      <c r="E467" s="34">
        <v>150000</v>
      </c>
      <c r="F467" s="30" t="s">
        <v>47</v>
      </c>
      <c r="G467" s="34">
        <v>0</v>
      </c>
      <c r="H467" s="35">
        <f t="shared" ref="H467" si="354">E467-G467</f>
        <v>150000</v>
      </c>
      <c r="I467" s="22"/>
      <c r="J467" s="23" t="s">
        <v>45</v>
      </c>
      <c r="K467" s="22">
        <v>4172</v>
      </c>
      <c r="L467" s="32">
        <f t="shared" ref="L467" si="355">H467</f>
        <v>150000</v>
      </c>
      <c r="M467" s="56"/>
      <c r="N467" s="55"/>
    </row>
    <row r="468" spans="1:14" ht="26.25" customHeight="1" thickBot="1" x14ac:dyDescent="0.25">
      <c r="A468" s="256" t="s">
        <v>251</v>
      </c>
      <c r="B468" s="257"/>
      <c r="C468" s="257"/>
      <c r="D468" s="257"/>
      <c r="E468" s="257"/>
      <c r="F468" s="257"/>
      <c r="G468" s="257"/>
      <c r="H468" s="257"/>
      <c r="I468" s="257"/>
      <c r="J468" s="257"/>
      <c r="K468" s="257"/>
      <c r="L468" s="257"/>
      <c r="M468" s="257"/>
      <c r="N468" s="258"/>
    </row>
    <row r="469" spans="1:14" ht="36.75" thickBot="1" x14ac:dyDescent="0.25">
      <c r="A469" s="15">
        <v>234</v>
      </c>
      <c r="B469" s="22" t="s">
        <v>187</v>
      </c>
      <c r="C469" s="30" t="s">
        <v>30</v>
      </c>
      <c r="D469" s="22" t="s">
        <v>9</v>
      </c>
      <c r="E469" s="34">
        <v>1000000</v>
      </c>
      <c r="F469" s="30" t="s">
        <v>47</v>
      </c>
      <c r="G469" s="34">
        <v>0</v>
      </c>
      <c r="H469" s="35">
        <f t="shared" ref="H469" si="356">E469-G469</f>
        <v>1000000</v>
      </c>
      <c r="I469" s="22"/>
      <c r="J469" s="23" t="s">
        <v>79</v>
      </c>
      <c r="K469" s="22">
        <v>956</v>
      </c>
      <c r="L469" s="32">
        <f t="shared" ref="L469" si="357">H469</f>
        <v>1000000</v>
      </c>
      <c r="M469" s="56"/>
      <c r="N469" s="55"/>
    </row>
    <row r="470" spans="1:14" ht="26.25" customHeight="1" thickBot="1" x14ac:dyDescent="0.25">
      <c r="A470" s="256" t="s">
        <v>252</v>
      </c>
      <c r="B470" s="257"/>
      <c r="C470" s="257"/>
      <c r="D470" s="257"/>
      <c r="E470" s="257"/>
      <c r="F470" s="257"/>
      <c r="G470" s="257"/>
      <c r="H470" s="257"/>
      <c r="I470" s="257"/>
      <c r="J470" s="257"/>
      <c r="K470" s="257"/>
      <c r="L470" s="257"/>
      <c r="M470" s="257"/>
      <c r="N470" s="258"/>
    </row>
    <row r="471" spans="1:14" ht="24.75" thickBot="1" x14ac:dyDescent="0.25">
      <c r="A471" s="38">
        <v>235</v>
      </c>
      <c r="B471" s="22" t="s">
        <v>112</v>
      </c>
      <c r="C471" s="30" t="s">
        <v>16</v>
      </c>
      <c r="D471" s="22" t="s">
        <v>9</v>
      </c>
      <c r="E471" s="34">
        <v>1000000</v>
      </c>
      <c r="F471" s="30" t="s">
        <v>47</v>
      </c>
      <c r="G471" s="34">
        <v>0</v>
      </c>
      <c r="H471" s="35">
        <f>E471-G471</f>
        <v>1000000</v>
      </c>
      <c r="I471" s="22"/>
      <c r="J471" s="23" t="s">
        <v>79</v>
      </c>
      <c r="K471" s="30" t="s">
        <v>268</v>
      </c>
      <c r="L471" s="32">
        <v>1000000</v>
      </c>
      <c r="M471" s="56"/>
      <c r="N471" s="55"/>
    </row>
    <row r="472" spans="1:14" ht="25.5" customHeight="1" thickBot="1" x14ac:dyDescent="0.25">
      <c r="A472" s="256" t="s">
        <v>320</v>
      </c>
      <c r="B472" s="257"/>
      <c r="C472" s="257"/>
      <c r="D472" s="257"/>
      <c r="E472" s="257"/>
      <c r="F472" s="257"/>
      <c r="G472" s="257"/>
      <c r="H472" s="257"/>
      <c r="I472" s="257"/>
      <c r="J472" s="257"/>
      <c r="K472" s="257"/>
      <c r="L472" s="257"/>
      <c r="M472" s="257"/>
      <c r="N472" s="258"/>
    </row>
    <row r="473" spans="1:14" ht="24.75" thickBot="1" x14ac:dyDescent="0.25">
      <c r="A473" s="38">
        <v>236</v>
      </c>
      <c r="B473" s="22" t="s">
        <v>262</v>
      </c>
      <c r="C473" s="30" t="s">
        <v>30</v>
      </c>
      <c r="D473" s="22" t="s">
        <v>9</v>
      </c>
      <c r="E473" s="34">
        <v>144000</v>
      </c>
      <c r="F473" s="30" t="s">
        <v>47</v>
      </c>
      <c r="G473" s="34">
        <v>0</v>
      </c>
      <c r="H473" s="35">
        <f>E473-G473</f>
        <v>144000</v>
      </c>
      <c r="I473" s="22"/>
      <c r="J473" s="23" t="s">
        <v>30</v>
      </c>
      <c r="K473" s="30" t="s">
        <v>321</v>
      </c>
      <c r="L473" s="32">
        <v>144000</v>
      </c>
      <c r="M473" s="56"/>
      <c r="N473" s="55"/>
    </row>
    <row r="474" spans="1:14" ht="30" customHeight="1" thickBot="1" x14ac:dyDescent="0.25">
      <c r="A474" s="256" t="s">
        <v>322</v>
      </c>
      <c r="B474" s="257"/>
      <c r="C474" s="257"/>
      <c r="D474" s="257"/>
      <c r="E474" s="257"/>
      <c r="F474" s="257"/>
      <c r="G474" s="257"/>
      <c r="H474" s="257"/>
      <c r="I474" s="257"/>
      <c r="J474" s="257"/>
      <c r="K474" s="257"/>
      <c r="L474" s="257"/>
      <c r="M474" s="257"/>
      <c r="N474" s="258"/>
    </row>
    <row r="475" spans="1:14" ht="26.25" customHeight="1" thickBot="1" x14ac:dyDescent="0.25">
      <c r="A475" s="38">
        <v>237</v>
      </c>
      <c r="B475" s="22" t="s">
        <v>262</v>
      </c>
      <c r="C475" s="30" t="s">
        <v>30</v>
      </c>
      <c r="D475" s="22" t="s">
        <v>9</v>
      </c>
      <c r="E475" s="34">
        <v>200000</v>
      </c>
      <c r="F475" s="30" t="s">
        <v>47</v>
      </c>
      <c r="G475" s="34">
        <v>0</v>
      </c>
      <c r="H475" s="35">
        <f>E475-G475</f>
        <v>200000</v>
      </c>
      <c r="I475" s="22"/>
      <c r="J475" s="23" t="s">
        <v>30</v>
      </c>
      <c r="K475" s="30" t="s">
        <v>323</v>
      </c>
      <c r="L475" s="32">
        <v>20000</v>
      </c>
      <c r="M475" s="56"/>
      <c r="N475" s="55"/>
    </row>
    <row r="476" spans="1:14" ht="24" customHeight="1" thickBot="1" x14ac:dyDescent="0.25">
      <c r="A476" s="256" t="s">
        <v>324</v>
      </c>
      <c r="B476" s="257"/>
      <c r="C476" s="257"/>
      <c r="D476" s="257"/>
      <c r="E476" s="257"/>
      <c r="F476" s="257"/>
      <c r="G476" s="257"/>
      <c r="H476" s="257"/>
      <c r="I476" s="257"/>
      <c r="J476" s="257"/>
      <c r="K476" s="257"/>
      <c r="L476" s="257"/>
      <c r="M476" s="257"/>
      <c r="N476" s="258"/>
    </row>
    <row r="477" spans="1:14" ht="24.75" thickBot="1" x14ac:dyDescent="0.25">
      <c r="A477" s="38">
        <v>238</v>
      </c>
      <c r="B477" s="22" t="s">
        <v>262</v>
      </c>
      <c r="C477" s="30" t="s">
        <v>16</v>
      </c>
      <c r="D477" s="22" t="s">
        <v>9</v>
      </c>
      <c r="E477" s="34">
        <v>150000</v>
      </c>
      <c r="F477" s="30" t="s">
        <v>47</v>
      </c>
      <c r="G477" s="34">
        <v>0</v>
      </c>
      <c r="H477" s="35">
        <f>E477-G477</f>
        <v>150000</v>
      </c>
      <c r="I477" s="22"/>
      <c r="J477" s="23" t="s">
        <v>16</v>
      </c>
      <c r="K477" s="30" t="s">
        <v>325</v>
      </c>
      <c r="L477" s="32">
        <v>150000</v>
      </c>
      <c r="M477" s="56"/>
      <c r="N477" s="55"/>
    </row>
    <row r="478" spans="1:14" ht="25.5" customHeight="1" thickBot="1" x14ac:dyDescent="0.25">
      <c r="A478" s="256" t="s">
        <v>326</v>
      </c>
      <c r="B478" s="257"/>
      <c r="C478" s="257"/>
      <c r="D478" s="257"/>
      <c r="E478" s="257"/>
      <c r="F478" s="257"/>
      <c r="G478" s="257"/>
      <c r="H478" s="257"/>
      <c r="I478" s="257"/>
      <c r="J478" s="257"/>
      <c r="K478" s="257"/>
      <c r="L478" s="257"/>
      <c r="M478" s="257"/>
      <c r="N478" s="258"/>
    </row>
    <row r="479" spans="1:14" ht="24.75" thickBot="1" x14ac:dyDescent="0.25">
      <c r="A479" s="38">
        <v>239</v>
      </c>
      <c r="B479" s="22" t="s">
        <v>262</v>
      </c>
      <c r="C479" s="30" t="s">
        <v>23</v>
      </c>
      <c r="D479" s="22" t="s">
        <v>9</v>
      </c>
      <c r="E479" s="34">
        <v>150000</v>
      </c>
      <c r="F479" s="30" t="s">
        <v>47</v>
      </c>
      <c r="G479" s="34">
        <v>0</v>
      </c>
      <c r="H479" s="35">
        <f>E479-G479</f>
        <v>150000</v>
      </c>
      <c r="I479" s="22"/>
      <c r="J479" s="23" t="s">
        <v>123</v>
      </c>
      <c r="K479" s="30" t="s">
        <v>270</v>
      </c>
      <c r="L479" s="32">
        <v>150000</v>
      </c>
      <c r="M479" s="56"/>
      <c r="N479" s="55"/>
    </row>
    <row r="480" spans="1:14" ht="37.5" customHeight="1" thickBot="1" x14ac:dyDescent="0.25">
      <c r="A480" s="256" t="s">
        <v>327</v>
      </c>
      <c r="B480" s="257"/>
      <c r="C480" s="257"/>
      <c r="D480" s="257"/>
      <c r="E480" s="257"/>
      <c r="F480" s="257"/>
      <c r="G480" s="257"/>
      <c r="H480" s="257"/>
      <c r="I480" s="257"/>
      <c r="J480" s="257"/>
      <c r="K480" s="257"/>
      <c r="L480" s="257"/>
      <c r="M480" s="257"/>
      <c r="N480" s="258"/>
    </row>
    <row r="481" spans="1:14" ht="24.75" thickBot="1" x14ac:dyDescent="0.25">
      <c r="A481" s="38">
        <v>240</v>
      </c>
      <c r="B481" s="22" t="s">
        <v>262</v>
      </c>
      <c r="C481" s="30" t="s">
        <v>23</v>
      </c>
      <c r="D481" s="22" t="s">
        <v>9</v>
      </c>
      <c r="E481" s="34">
        <v>150000</v>
      </c>
      <c r="F481" s="30" t="s">
        <v>47</v>
      </c>
      <c r="G481" s="34">
        <v>0</v>
      </c>
      <c r="H481" s="35">
        <f>E481-G481</f>
        <v>150000</v>
      </c>
      <c r="I481" s="22"/>
      <c r="J481" s="23" t="s">
        <v>123</v>
      </c>
      <c r="K481" s="30" t="s">
        <v>270</v>
      </c>
      <c r="L481" s="32">
        <v>150000</v>
      </c>
      <c r="M481" s="56"/>
      <c r="N481" s="55"/>
    </row>
    <row r="482" spans="1:14" ht="36.75" customHeight="1" thickBot="1" x14ac:dyDescent="0.25">
      <c r="A482" s="256" t="s">
        <v>328</v>
      </c>
      <c r="B482" s="257"/>
      <c r="C482" s="257"/>
      <c r="D482" s="257"/>
      <c r="E482" s="257"/>
      <c r="F482" s="257"/>
      <c r="G482" s="257"/>
      <c r="H482" s="257"/>
      <c r="I482" s="257"/>
      <c r="J482" s="257"/>
      <c r="K482" s="257"/>
      <c r="L482" s="257"/>
      <c r="M482" s="257"/>
      <c r="N482" s="258"/>
    </row>
    <row r="483" spans="1:14" ht="24.75" thickBot="1" x14ac:dyDescent="0.25">
      <c r="A483" s="38">
        <v>241</v>
      </c>
      <c r="B483" s="22" t="s">
        <v>262</v>
      </c>
      <c r="C483" s="30" t="s">
        <v>16</v>
      </c>
      <c r="D483" s="22" t="s">
        <v>9</v>
      </c>
      <c r="E483" s="34">
        <v>450000</v>
      </c>
      <c r="F483" s="30" t="s">
        <v>47</v>
      </c>
      <c r="G483" s="34">
        <v>0</v>
      </c>
      <c r="H483" s="35">
        <f>E483-G483</f>
        <v>450000</v>
      </c>
      <c r="I483" s="22"/>
      <c r="J483" s="23" t="s">
        <v>123</v>
      </c>
      <c r="K483" s="30" t="s">
        <v>270</v>
      </c>
      <c r="L483" s="32">
        <v>450000</v>
      </c>
      <c r="M483" s="56"/>
      <c r="N483" s="55"/>
    </row>
    <row r="484" spans="1:14" ht="37.5" customHeight="1" thickBot="1" x14ac:dyDescent="0.25">
      <c r="A484" s="256" t="s">
        <v>329</v>
      </c>
      <c r="B484" s="257"/>
      <c r="C484" s="257"/>
      <c r="D484" s="257"/>
      <c r="E484" s="257"/>
      <c r="F484" s="257"/>
      <c r="G484" s="257"/>
      <c r="H484" s="257"/>
      <c r="I484" s="257"/>
      <c r="J484" s="257"/>
      <c r="K484" s="257"/>
      <c r="L484" s="257"/>
      <c r="M484" s="257"/>
      <c r="N484" s="258"/>
    </row>
    <row r="485" spans="1:14" ht="24.75" thickBot="1" x14ac:dyDescent="0.25">
      <c r="A485" s="38">
        <v>242</v>
      </c>
      <c r="B485" s="22" t="s">
        <v>262</v>
      </c>
      <c r="C485" s="30" t="s">
        <v>23</v>
      </c>
      <c r="D485" s="22" t="s">
        <v>9</v>
      </c>
      <c r="E485" s="34">
        <v>300000</v>
      </c>
      <c r="F485" s="30" t="s">
        <v>47</v>
      </c>
      <c r="G485" s="34">
        <v>0</v>
      </c>
      <c r="H485" s="35">
        <f>E485-G485</f>
        <v>300000</v>
      </c>
      <c r="I485" s="22"/>
      <c r="J485" s="23" t="s">
        <v>123</v>
      </c>
      <c r="K485" s="30" t="s">
        <v>270</v>
      </c>
      <c r="L485" s="32">
        <v>300000</v>
      </c>
      <c r="M485" s="56"/>
      <c r="N485" s="55"/>
    </row>
    <row r="486" spans="1:14" ht="35.25" customHeight="1" thickBot="1" x14ac:dyDescent="0.25">
      <c r="A486" s="256" t="s">
        <v>330</v>
      </c>
      <c r="B486" s="257"/>
      <c r="C486" s="257"/>
      <c r="D486" s="257"/>
      <c r="E486" s="257"/>
      <c r="F486" s="257"/>
      <c r="G486" s="257"/>
      <c r="H486" s="257"/>
      <c r="I486" s="257"/>
      <c r="J486" s="257"/>
      <c r="K486" s="257"/>
      <c r="L486" s="257"/>
      <c r="M486" s="257"/>
      <c r="N486" s="258"/>
    </row>
    <row r="487" spans="1:14" ht="24.75" thickBot="1" x14ac:dyDescent="0.25">
      <c r="A487" s="38">
        <v>243</v>
      </c>
      <c r="B487" s="22" t="s">
        <v>262</v>
      </c>
      <c r="C487" s="30" t="s">
        <v>23</v>
      </c>
      <c r="D487" s="22" t="s">
        <v>9</v>
      </c>
      <c r="E487" s="34">
        <v>450000</v>
      </c>
      <c r="F487" s="30" t="s">
        <v>47</v>
      </c>
      <c r="G487" s="34">
        <v>0</v>
      </c>
      <c r="H487" s="35">
        <f>E487-G487</f>
        <v>450000</v>
      </c>
      <c r="I487" s="22"/>
      <c r="J487" s="23" t="s">
        <v>123</v>
      </c>
      <c r="K487" s="30" t="s">
        <v>270</v>
      </c>
      <c r="L487" s="32">
        <v>450000</v>
      </c>
      <c r="M487" s="56"/>
      <c r="N487" s="55"/>
    </row>
    <row r="488" spans="1:14" ht="33" customHeight="1" thickBot="1" x14ac:dyDescent="0.25">
      <c r="A488" s="256" t="s">
        <v>331</v>
      </c>
      <c r="B488" s="257"/>
      <c r="C488" s="257"/>
      <c r="D488" s="257"/>
      <c r="E488" s="257"/>
      <c r="F488" s="257"/>
      <c r="G488" s="257"/>
      <c r="H488" s="257"/>
      <c r="I488" s="257"/>
      <c r="J488" s="257"/>
      <c r="K488" s="257"/>
      <c r="L488" s="257"/>
      <c r="M488" s="257"/>
      <c r="N488" s="258"/>
    </row>
    <row r="489" spans="1:14" ht="36.75" thickBot="1" x14ac:dyDescent="0.25">
      <c r="A489" s="38">
        <v>244</v>
      </c>
      <c r="B489" s="22" t="s">
        <v>84</v>
      </c>
      <c r="C489" s="30" t="s">
        <v>30</v>
      </c>
      <c r="D489" s="22" t="s">
        <v>9</v>
      </c>
      <c r="E489" s="34">
        <v>400000</v>
      </c>
      <c r="F489" s="30" t="s">
        <v>47</v>
      </c>
      <c r="G489" s="34">
        <v>0</v>
      </c>
      <c r="H489" s="35">
        <f>E489-G489</f>
        <v>400000</v>
      </c>
      <c r="I489" s="22"/>
      <c r="J489" s="23" t="s">
        <v>79</v>
      </c>
      <c r="K489" s="30" t="s">
        <v>268</v>
      </c>
      <c r="L489" s="32">
        <v>400000</v>
      </c>
      <c r="M489" s="56"/>
      <c r="N489" s="55"/>
    </row>
    <row r="490" spans="1:14" ht="26.25" customHeight="1" thickBot="1" x14ac:dyDescent="0.25">
      <c r="A490" s="256" t="s">
        <v>332</v>
      </c>
      <c r="B490" s="257"/>
      <c r="C490" s="257"/>
      <c r="D490" s="257"/>
      <c r="E490" s="257"/>
      <c r="F490" s="257"/>
      <c r="G490" s="257"/>
      <c r="H490" s="257"/>
      <c r="I490" s="257"/>
      <c r="J490" s="257"/>
      <c r="K490" s="257"/>
      <c r="L490" s="257"/>
      <c r="M490" s="257"/>
      <c r="N490" s="258"/>
    </row>
    <row r="491" spans="1:14" ht="36.75" thickBot="1" x14ac:dyDescent="0.25">
      <c r="A491" s="38">
        <v>245</v>
      </c>
      <c r="B491" s="22" t="s">
        <v>84</v>
      </c>
      <c r="C491" s="30" t="s">
        <v>30</v>
      </c>
      <c r="D491" s="22" t="s">
        <v>9</v>
      </c>
      <c r="E491" s="34">
        <v>500000</v>
      </c>
      <c r="F491" s="30" t="s">
        <v>47</v>
      </c>
      <c r="G491" s="34">
        <v>0</v>
      </c>
      <c r="H491" s="35">
        <f>E491-G491</f>
        <v>500000</v>
      </c>
      <c r="I491" s="22"/>
      <c r="J491" s="23" t="s">
        <v>79</v>
      </c>
      <c r="K491" s="30" t="s">
        <v>268</v>
      </c>
      <c r="L491" s="32">
        <v>500000</v>
      </c>
      <c r="M491" s="56"/>
      <c r="N491" s="55"/>
    </row>
    <row r="492" spans="1:14" ht="25.5" customHeight="1" thickBot="1" x14ac:dyDescent="0.25">
      <c r="A492" s="256" t="s">
        <v>333</v>
      </c>
      <c r="B492" s="257"/>
      <c r="C492" s="257"/>
      <c r="D492" s="257"/>
      <c r="E492" s="257"/>
      <c r="F492" s="257"/>
      <c r="G492" s="257"/>
      <c r="H492" s="257"/>
      <c r="I492" s="257"/>
      <c r="J492" s="257"/>
      <c r="K492" s="257"/>
      <c r="L492" s="257"/>
      <c r="M492" s="257"/>
      <c r="N492" s="258"/>
    </row>
    <row r="493" spans="1:14" ht="24.75" thickBot="1" x14ac:dyDescent="0.25">
      <c r="A493" s="38">
        <v>246</v>
      </c>
      <c r="B493" s="22" t="s">
        <v>262</v>
      </c>
      <c r="C493" s="30" t="s">
        <v>23</v>
      </c>
      <c r="D493" s="22" t="s">
        <v>9</v>
      </c>
      <c r="E493" s="34">
        <v>150000</v>
      </c>
      <c r="F493" s="30" t="s">
        <v>47</v>
      </c>
      <c r="G493" s="34">
        <v>0</v>
      </c>
      <c r="H493" s="35">
        <f>E493-G493</f>
        <v>150000</v>
      </c>
      <c r="I493" s="22"/>
      <c r="J493" s="23" t="s">
        <v>123</v>
      </c>
      <c r="K493" s="30" t="s">
        <v>270</v>
      </c>
      <c r="L493" s="32">
        <v>150000</v>
      </c>
      <c r="M493" s="56"/>
      <c r="N493" s="55"/>
    </row>
    <row r="494" spans="1:14" ht="39" customHeight="1" thickBot="1" x14ac:dyDescent="0.25">
      <c r="A494" s="256" t="s">
        <v>334</v>
      </c>
      <c r="B494" s="257"/>
      <c r="C494" s="257"/>
      <c r="D494" s="257"/>
      <c r="E494" s="257"/>
      <c r="F494" s="257"/>
      <c r="G494" s="257"/>
      <c r="H494" s="257"/>
      <c r="I494" s="257"/>
      <c r="J494" s="257"/>
      <c r="K494" s="257"/>
      <c r="L494" s="257"/>
      <c r="M494" s="257"/>
      <c r="N494" s="258"/>
    </row>
    <row r="495" spans="1:14" ht="24.75" thickBot="1" x14ac:dyDescent="0.25">
      <c r="A495" s="38">
        <v>247</v>
      </c>
      <c r="B495" s="22" t="s">
        <v>262</v>
      </c>
      <c r="C495" s="30" t="s">
        <v>41</v>
      </c>
      <c r="D495" s="22" t="s">
        <v>9</v>
      </c>
      <c r="E495" s="34">
        <v>50000000</v>
      </c>
      <c r="F495" s="30" t="s">
        <v>47</v>
      </c>
      <c r="G495" s="34">
        <v>0</v>
      </c>
      <c r="H495" s="35">
        <f>E495-G495</f>
        <v>50000000</v>
      </c>
      <c r="I495" s="22"/>
      <c r="J495" s="23" t="s">
        <v>41</v>
      </c>
      <c r="K495" s="22" t="s">
        <v>208</v>
      </c>
      <c r="L495" s="32">
        <v>50000000</v>
      </c>
      <c r="M495" s="56"/>
      <c r="N495" s="55"/>
    </row>
    <row r="496" spans="1:14" ht="27" customHeight="1" thickBot="1" x14ac:dyDescent="0.25">
      <c r="A496" s="256" t="s">
        <v>335</v>
      </c>
      <c r="B496" s="257"/>
      <c r="C496" s="257"/>
      <c r="D496" s="257"/>
      <c r="E496" s="257"/>
      <c r="F496" s="257"/>
      <c r="G496" s="257"/>
      <c r="H496" s="257"/>
      <c r="I496" s="257"/>
      <c r="J496" s="257"/>
      <c r="K496" s="257"/>
      <c r="L496" s="257"/>
      <c r="M496" s="257"/>
      <c r="N496" s="258"/>
    </row>
    <row r="497" spans="1:15" ht="24.75" thickBot="1" x14ac:dyDescent="0.25">
      <c r="A497" s="38">
        <v>248</v>
      </c>
      <c r="B497" s="22" t="s">
        <v>262</v>
      </c>
      <c r="C497" s="30" t="s">
        <v>39</v>
      </c>
      <c r="D497" s="22" t="s">
        <v>9</v>
      </c>
      <c r="E497" s="34">
        <v>150000</v>
      </c>
      <c r="F497" s="30" t="s">
        <v>47</v>
      </c>
      <c r="G497" s="34">
        <v>0</v>
      </c>
      <c r="H497" s="35">
        <f>E497-G497</f>
        <v>150000</v>
      </c>
      <c r="I497" s="22"/>
      <c r="J497" s="23" t="s">
        <v>123</v>
      </c>
      <c r="K497" s="30" t="s">
        <v>270</v>
      </c>
      <c r="L497" s="32">
        <v>150000</v>
      </c>
      <c r="M497" s="56"/>
      <c r="N497" s="55"/>
    </row>
    <row r="498" spans="1:15" ht="43.5" customHeight="1" thickBot="1" x14ac:dyDescent="0.25">
      <c r="A498" s="256" t="s">
        <v>336</v>
      </c>
      <c r="B498" s="257"/>
      <c r="C498" s="257"/>
      <c r="D498" s="257"/>
      <c r="E498" s="257"/>
      <c r="F498" s="257"/>
      <c r="G498" s="257"/>
      <c r="H498" s="257"/>
      <c r="I498" s="257"/>
      <c r="J498" s="257"/>
      <c r="K498" s="257"/>
      <c r="L498" s="257"/>
      <c r="M498" s="257"/>
      <c r="N498" s="258"/>
    </row>
    <row r="499" spans="1:15" s="98" customFormat="1" ht="24.75" thickBot="1" x14ac:dyDescent="0.25">
      <c r="A499" s="95">
        <v>249</v>
      </c>
      <c r="B499" s="88" t="s">
        <v>262</v>
      </c>
      <c r="C499" s="89" t="s">
        <v>31</v>
      </c>
      <c r="D499" s="88" t="s">
        <v>9</v>
      </c>
      <c r="E499" s="90">
        <v>260500</v>
      </c>
      <c r="F499" s="89" t="s">
        <v>47</v>
      </c>
      <c r="G499" s="90">
        <v>0</v>
      </c>
      <c r="H499" s="91">
        <f>E499-G499</f>
        <v>260500</v>
      </c>
      <c r="I499" s="88"/>
      <c r="J499" s="92" t="s">
        <v>123</v>
      </c>
      <c r="K499" s="89" t="s">
        <v>270</v>
      </c>
      <c r="L499" s="93">
        <v>260500</v>
      </c>
      <c r="M499" s="56"/>
      <c r="N499" s="94"/>
      <c r="O499" s="104"/>
    </row>
    <row r="500" spans="1:15" s="98" customFormat="1" ht="42.75" customHeight="1" thickBot="1" x14ac:dyDescent="0.25">
      <c r="A500" s="260" t="s">
        <v>683</v>
      </c>
      <c r="B500" s="261"/>
      <c r="C500" s="261"/>
      <c r="D500" s="261"/>
      <c r="E500" s="261"/>
      <c r="F500" s="261"/>
      <c r="G500" s="261"/>
      <c r="H500" s="261"/>
      <c r="I500" s="261"/>
      <c r="J500" s="261"/>
      <c r="K500" s="261"/>
      <c r="L500" s="261"/>
      <c r="M500" s="261"/>
      <c r="N500" s="262"/>
      <c r="O500" s="104"/>
    </row>
    <row r="501" spans="1:15" ht="24.75" thickBot="1" x14ac:dyDescent="0.25">
      <c r="A501" s="38">
        <v>250</v>
      </c>
      <c r="B501" s="22" t="s">
        <v>262</v>
      </c>
      <c r="C501" s="30" t="s">
        <v>41</v>
      </c>
      <c r="D501" s="22" t="s">
        <v>9</v>
      </c>
      <c r="E501" s="34">
        <v>50000000</v>
      </c>
      <c r="F501" s="30" t="s">
        <v>47</v>
      </c>
      <c r="G501" s="34">
        <v>0</v>
      </c>
      <c r="H501" s="35">
        <f>E501-G501</f>
        <v>50000000</v>
      </c>
      <c r="I501" s="22"/>
      <c r="J501" s="23" t="s">
        <v>41</v>
      </c>
      <c r="K501" s="22" t="s">
        <v>208</v>
      </c>
      <c r="L501" s="32">
        <v>50000000</v>
      </c>
      <c r="M501" s="56"/>
      <c r="N501" s="55"/>
    </row>
    <row r="502" spans="1:15" ht="26.25" customHeight="1" thickBot="1" x14ac:dyDescent="0.25">
      <c r="A502" s="256" t="s">
        <v>337</v>
      </c>
      <c r="B502" s="257"/>
      <c r="C502" s="257"/>
      <c r="D502" s="257"/>
      <c r="E502" s="257"/>
      <c r="F502" s="257"/>
      <c r="G502" s="257"/>
      <c r="H502" s="257"/>
      <c r="I502" s="257"/>
      <c r="J502" s="257"/>
      <c r="K502" s="257"/>
      <c r="L502" s="257"/>
      <c r="M502" s="257"/>
      <c r="N502" s="258"/>
    </row>
    <row r="503" spans="1:15" ht="24.75" thickBot="1" x14ac:dyDescent="0.25">
      <c r="A503" s="38">
        <v>251</v>
      </c>
      <c r="B503" s="22" t="s">
        <v>262</v>
      </c>
      <c r="C503" s="30" t="s">
        <v>16</v>
      </c>
      <c r="D503" s="22" t="s">
        <v>9</v>
      </c>
      <c r="E503" s="34">
        <v>3000000</v>
      </c>
      <c r="F503" s="30" t="s">
        <v>47</v>
      </c>
      <c r="G503" s="34">
        <v>0</v>
      </c>
      <c r="H503" s="35">
        <f>E503-G503</f>
        <v>3000000</v>
      </c>
      <c r="I503" s="22"/>
      <c r="J503" s="23" t="s">
        <v>18</v>
      </c>
      <c r="K503" s="22" t="s">
        <v>208</v>
      </c>
      <c r="L503" s="32">
        <v>3000000</v>
      </c>
      <c r="M503" s="56"/>
      <c r="N503" s="55"/>
    </row>
    <row r="504" spans="1:15" ht="33.75" customHeight="1" thickBot="1" x14ac:dyDescent="0.25">
      <c r="A504" s="256" t="s">
        <v>338</v>
      </c>
      <c r="B504" s="257"/>
      <c r="C504" s="257"/>
      <c r="D504" s="257"/>
      <c r="E504" s="257"/>
      <c r="F504" s="257"/>
      <c r="G504" s="257"/>
      <c r="H504" s="257"/>
      <c r="I504" s="257"/>
      <c r="J504" s="257"/>
      <c r="K504" s="257"/>
      <c r="L504" s="257"/>
      <c r="M504" s="257"/>
      <c r="N504" s="258"/>
    </row>
    <row r="505" spans="1:15" ht="24.75" thickBot="1" x14ac:dyDescent="0.25">
      <c r="A505" s="38">
        <v>252</v>
      </c>
      <c r="B505" s="22" t="s">
        <v>262</v>
      </c>
      <c r="C505" s="30" t="s">
        <v>16</v>
      </c>
      <c r="D505" s="22" t="s">
        <v>9</v>
      </c>
      <c r="E505" s="34">
        <v>250000</v>
      </c>
      <c r="F505" s="30" t="s">
        <v>47</v>
      </c>
      <c r="G505" s="34">
        <v>0</v>
      </c>
      <c r="H505" s="35">
        <f>E505-G505</f>
        <v>250000</v>
      </c>
      <c r="I505" s="22"/>
      <c r="J505" s="23" t="s">
        <v>18</v>
      </c>
      <c r="K505" s="22" t="s">
        <v>208</v>
      </c>
      <c r="L505" s="32">
        <v>250000</v>
      </c>
      <c r="M505" s="56"/>
      <c r="N505" s="55"/>
    </row>
    <row r="506" spans="1:15" ht="31.5" customHeight="1" thickBot="1" x14ac:dyDescent="0.25">
      <c r="A506" s="256" t="s">
        <v>339</v>
      </c>
      <c r="B506" s="257"/>
      <c r="C506" s="257"/>
      <c r="D506" s="257"/>
      <c r="E506" s="257"/>
      <c r="F506" s="257"/>
      <c r="G506" s="257"/>
      <c r="H506" s="257"/>
      <c r="I506" s="257"/>
      <c r="J506" s="257"/>
      <c r="K506" s="257"/>
      <c r="L506" s="257"/>
      <c r="M506" s="257"/>
      <c r="N506" s="258"/>
    </row>
    <row r="507" spans="1:15" ht="24.75" thickBot="1" x14ac:dyDescent="0.25">
      <c r="A507" s="38">
        <v>253</v>
      </c>
      <c r="B507" s="22" t="s">
        <v>262</v>
      </c>
      <c r="C507" s="30" t="s">
        <v>31</v>
      </c>
      <c r="D507" s="22" t="s">
        <v>9</v>
      </c>
      <c r="E507" s="34">
        <v>400000</v>
      </c>
      <c r="F507" s="30" t="s">
        <v>47</v>
      </c>
      <c r="G507" s="34">
        <v>0</v>
      </c>
      <c r="H507" s="35">
        <f>E507-G507</f>
        <v>400000</v>
      </c>
      <c r="I507" s="22"/>
      <c r="J507" s="23" t="s">
        <v>18</v>
      </c>
      <c r="K507" s="22" t="s">
        <v>208</v>
      </c>
      <c r="L507" s="32">
        <v>400000</v>
      </c>
      <c r="M507" s="56"/>
      <c r="N507" s="55"/>
    </row>
    <row r="508" spans="1:15" ht="23.25" customHeight="1" thickBot="1" x14ac:dyDescent="0.25">
      <c r="A508" s="256" t="s">
        <v>340</v>
      </c>
      <c r="B508" s="257"/>
      <c r="C508" s="257"/>
      <c r="D508" s="257"/>
      <c r="E508" s="257"/>
      <c r="F508" s="257"/>
      <c r="G508" s="257"/>
      <c r="H508" s="257"/>
      <c r="I508" s="257"/>
      <c r="J508" s="257"/>
      <c r="K508" s="257"/>
      <c r="L508" s="257"/>
      <c r="M508" s="257"/>
      <c r="N508" s="258"/>
    </row>
    <row r="509" spans="1:15" ht="24.75" thickBot="1" x14ac:dyDescent="0.25">
      <c r="A509" s="38">
        <v>254</v>
      </c>
      <c r="B509" s="22" t="s">
        <v>262</v>
      </c>
      <c r="C509" s="30" t="s">
        <v>31</v>
      </c>
      <c r="D509" s="22" t="s">
        <v>9</v>
      </c>
      <c r="E509" s="34">
        <v>2400000</v>
      </c>
      <c r="F509" s="30" t="s">
        <v>47</v>
      </c>
      <c r="G509" s="34">
        <v>0</v>
      </c>
      <c r="H509" s="35">
        <f>E509-G509</f>
        <v>2400000</v>
      </c>
      <c r="I509" s="22"/>
      <c r="J509" s="23" t="s">
        <v>123</v>
      </c>
      <c r="K509" s="30" t="s">
        <v>270</v>
      </c>
      <c r="L509" s="32">
        <v>2400000</v>
      </c>
      <c r="M509" s="56"/>
      <c r="N509" s="55"/>
    </row>
    <row r="510" spans="1:15" ht="39" customHeight="1" thickBot="1" x14ac:dyDescent="0.25">
      <c r="A510" s="256" t="s">
        <v>345</v>
      </c>
      <c r="B510" s="257"/>
      <c r="C510" s="257"/>
      <c r="D510" s="257"/>
      <c r="E510" s="257"/>
      <c r="F510" s="257"/>
      <c r="G510" s="257"/>
      <c r="H510" s="257"/>
      <c r="I510" s="257"/>
      <c r="J510" s="257"/>
      <c r="K510" s="257"/>
      <c r="L510" s="257"/>
      <c r="M510" s="257"/>
      <c r="N510" s="258"/>
    </row>
    <row r="511" spans="1:15" ht="24.75" thickBot="1" x14ac:dyDescent="0.25">
      <c r="A511" s="38">
        <v>255</v>
      </c>
      <c r="B511" s="39" t="s">
        <v>262</v>
      </c>
      <c r="C511" s="40" t="s">
        <v>16</v>
      </c>
      <c r="D511" s="39" t="s">
        <v>9</v>
      </c>
      <c r="E511" s="41">
        <v>500000</v>
      </c>
      <c r="F511" s="40" t="s">
        <v>47</v>
      </c>
      <c r="G511" s="41">
        <v>0</v>
      </c>
      <c r="H511" s="42">
        <f>E511-G511</f>
        <v>500000</v>
      </c>
      <c r="I511" s="39"/>
      <c r="J511" s="31" t="s">
        <v>18</v>
      </c>
      <c r="K511" s="39" t="s">
        <v>208</v>
      </c>
      <c r="L511" s="43">
        <v>500000</v>
      </c>
      <c r="M511" s="64"/>
      <c r="N511" s="65"/>
    </row>
    <row r="512" spans="1:15" ht="36.75" customHeight="1" thickBot="1" x14ac:dyDescent="0.25">
      <c r="A512" s="263" t="s">
        <v>346</v>
      </c>
      <c r="B512" s="264"/>
      <c r="C512" s="264"/>
      <c r="D512" s="264"/>
      <c r="E512" s="264"/>
      <c r="F512" s="264"/>
      <c r="G512" s="264"/>
      <c r="H512" s="264"/>
      <c r="I512" s="264"/>
      <c r="J512" s="264"/>
      <c r="K512" s="264"/>
      <c r="L512" s="264"/>
      <c r="M512" s="264"/>
      <c r="N512" s="265"/>
    </row>
    <row r="513" spans="1:14" ht="36.75" thickBot="1" x14ac:dyDescent="0.25">
      <c r="A513" s="95">
        <v>256</v>
      </c>
      <c r="B513" s="88" t="s">
        <v>121</v>
      </c>
      <c r="C513" s="89" t="s">
        <v>16</v>
      </c>
      <c r="D513" s="88" t="s">
        <v>9</v>
      </c>
      <c r="E513" s="90">
        <v>50000</v>
      </c>
      <c r="F513" s="89" t="s">
        <v>47</v>
      </c>
      <c r="G513" s="90">
        <v>0</v>
      </c>
      <c r="H513" s="91">
        <f>E513-G513</f>
        <v>50000</v>
      </c>
      <c r="I513" s="88"/>
      <c r="J513" s="92" t="s">
        <v>41</v>
      </c>
      <c r="K513" s="89" t="s">
        <v>17</v>
      </c>
      <c r="L513" s="93">
        <v>50000</v>
      </c>
      <c r="M513" s="56"/>
      <c r="N513" s="94"/>
    </row>
    <row r="514" spans="1:14" ht="33" customHeight="1" thickBot="1" x14ac:dyDescent="0.25">
      <c r="A514" s="266" t="s">
        <v>583</v>
      </c>
      <c r="B514" s="267"/>
      <c r="C514" s="267"/>
      <c r="D514" s="267"/>
      <c r="E514" s="267"/>
      <c r="F514" s="267"/>
      <c r="G514" s="267"/>
      <c r="H514" s="267"/>
      <c r="I514" s="267"/>
      <c r="J514" s="267"/>
      <c r="K514" s="267"/>
      <c r="L514" s="267"/>
      <c r="M514" s="267"/>
      <c r="N514" s="268"/>
    </row>
    <row r="515" spans="1:14" ht="36.75" thickBot="1" x14ac:dyDescent="0.25">
      <c r="A515" s="38">
        <v>257</v>
      </c>
      <c r="B515" s="22" t="s">
        <v>121</v>
      </c>
      <c r="C515" s="30" t="s">
        <v>39</v>
      </c>
      <c r="D515" s="22" t="s">
        <v>9</v>
      </c>
      <c r="E515" s="34">
        <v>300000</v>
      </c>
      <c r="F515" s="30" t="s">
        <v>47</v>
      </c>
      <c r="G515" s="34">
        <v>0</v>
      </c>
      <c r="H515" s="35">
        <f>E515-G515</f>
        <v>300000</v>
      </c>
      <c r="I515" s="22"/>
      <c r="J515" s="23" t="s">
        <v>79</v>
      </c>
      <c r="K515" s="30" t="s">
        <v>268</v>
      </c>
      <c r="L515" s="32">
        <v>300000</v>
      </c>
      <c r="M515" s="56"/>
      <c r="N515" s="55"/>
    </row>
    <row r="516" spans="1:14" ht="27.75" customHeight="1" thickBot="1" x14ac:dyDescent="0.25">
      <c r="A516" s="256" t="s">
        <v>347</v>
      </c>
      <c r="B516" s="257"/>
      <c r="C516" s="257"/>
      <c r="D516" s="257"/>
      <c r="E516" s="257"/>
      <c r="F516" s="257"/>
      <c r="G516" s="257"/>
      <c r="H516" s="257"/>
      <c r="I516" s="257"/>
      <c r="J516" s="257"/>
      <c r="K516" s="257"/>
      <c r="L516" s="257"/>
      <c r="M516" s="257"/>
      <c r="N516" s="258"/>
    </row>
    <row r="517" spans="1:14" ht="36.75" thickBot="1" x14ac:dyDescent="0.25">
      <c r="A517" s="38">
        <v>258</v>
      </c>
      <c r="B517" s="22" t="s">
        <v>348</v>
      </c>
      <c r="C517" s="30" t="s">
        <v>21</v>
      </c>
      <c r="D517" s="22" t="s">
        <v>9</v>
      </c>
      <c r="E517" s="34">
        <v>2000000</v>
      </c>
      <c r="F517" s="30" t="s">
        <v>47</v>
      </c>
      <c r="G517" s="34">
        <v>0</v>
      </c>
      <c r="H517" s="35">
        <f>E517-G517</f>
        <v>2000000</v>
      </c>
      <c r="I517" s="22"/>
      <c r="J517" s="23" t="s">
        <v>18</v>
      </c>
      <c r="K517" s="30" t="s">
        <v>22</v>
      </c>
      <c r="L517" s="32">
        <v>2000000</v>
      </c>
      <c r="M517" s="56"/>
      <c r="N517" s="55"/>
    </row>
    <row r="518" spans="1:14" ht="33.75" customHeight="1" thickBot="1" x14ac:dyDescent="0.25">
      <c r="A518" s="256" t="s">
        <v>349</v>
      </c>
      <c r="B518" s="257"/>
      <c r="C518" s="257"/>
      <c r="D518" s="257"/>
      <c r="E518" s="257"/>
      <c r="F518" s="257"/>
      <c r="G518" s="257"/>
      <c r="H518" s="257"/>
      <c r="I518" s="257"/>
      <c r="J518" s="257"/>
      <c r="K518" s="257"/>
      <c r="L518" s="257"/>
      <c r="M518" s="257"/>
      <c r="N518" s="258"/>
    </row>
    <row r="519" spans="1:14" ht="36.75" thickBot="1" x14ac:dyDescent="0.25">
      <c r="A519" s="95">
        <v>259</v>
      </c>
      <c r="B519" s="88" t="s">
        <v>187</v>
      </c>
      <c r="C519" s="89" t="s">
        <v>16</v>
      </c>
      <c r="D519" s="88" t="s">
        <v>9</v>
      </c>
      <c r="E519" s="90">
        <v>2000000</v>
      </c>
      <c r="F519" s="89" t="s">
        <v>47</v>
      </c>
      <c r="G519" s="90">
        <v>0</v>
      </c>
      <c r="H519" s="91">
        <f>E519-G519</f>
        <v>2000000</v>
      </c>
      <c r="I519" s="88"/>
      <c r="J519" s="92" t="s">
        <v>41</v>
      </c>
      <c r="K519" s="89" t="s">
        <v>17</v>
      </c>
      <c r="L519" s="93">
        <v>2000000</v>
      </c>
      <c r="M519" s="56"/>
      <c r="N519" s="94"/>
    </row>
    <row r="520" spans="1:14" ht="26.25" customHeight="1" thickBot="1" x14ac:dyDescent="0.25">
      <c r="A520" s="266" t="s">
        <v>584</v>
      </c>
      <c r="B520" s="267"/>
      <c r="C520" s="267"/>
      <c r="D520" s="267"/>
      <c r="E520" s="267"/>
      <c r="F520" s="267"/>
      <c r="G520" s="267"/>
      <c r="H520" s="267"/>
      <c r="I520" s="267"/>
      <c r="J520" s="267"/>
      <c r="K520" s="267"/>
      <c r="L520" s="267"/>
      <c r="M520" s="267"/>
      <c r="N520" s="268"/>
    </row>
    <row r="521" spans="1:14" ht="26.25" customHeight="1" thickBot="1" x14ac:dyDescent="0.25">
      <c r="A521" s="38">
        <v>260</v>
      </c>
      <c r="B521" s="22" t="s">
        <v>112</v>
      </c>
      <c r="C521" s="30" t="s">
        <v>48</v>
      </c>
      <c r="D521" s="22" t="s">
        <v>9</v>
      </c>
      <c r="E521" s="34">
        <v>400000</v>
      </c>
      <c r="F521" s="30" t="s">
        <v>47</v>
      </c>
      <c r="G521" s="34">
        <v>0</v>
      </c>
      <c r="H521" s="35">
        <f>E521+G521</f>
        <v>400000</v>
      </c>
      <c r="I521" s="22"/>
      <c r="J521" s="23" t="s">
        <v>384</v>
      </c>
      <c r="K521" s="22" t="s">
        <v>169</v>
      </c>
      <c r="L521" s="32">
        <v>400000</v>
      </c>
      <c r="M521" s="56"/>
      <c r="N521" s="55"/>
    </row>
    <row r="522" spans="1:14" ht="26.25" customHeight="1" thickBot="1" x14ac:dyDescent="0.25">
      <c r="A522" s="256" t="s">
        <v>385</v>
      </c>
      <c r="B522" s="257"/>
      <c r="C522" s="257"/>
      <c r="D522" s="257"/>
      <c r="E522" s="257"/>
      <c r="F522" s="257"/>
      <c r="G522" s="257"/>
      <c r="H522" s="257"/>
      <c r="I522" s="257"/>
      <c r="J522" s="257"/>
      <c r="K522" s="257"/>
      <c r="L522" s="257"/>
      <c r="M522" s="257"/>
      <c r="N522" s="258"/>
    </row>
    <row r="523" spans="1:14" s="33" customFormat="1" ht="35.25" customHeight="1" thickBot="1" x14ac:dyDescent="0.25">
      <c r="A523" s="15">
        <v>261</v>
      </c>
      <c r="B523" s="22" t="s">
        <v>187</v>
      </c>
      <c r="C523" s="30" t="s">
        <v>30</v>
      </c>
      <c r="D523" s="22" t="s">
        <v>9</v>
      </c>
      <c r="E523" s="34">
        <v>80000</v>
      </c>
      <c r="F523" s="30" t="s">
        <v>47</v>
      </c>
      <c r="G523" s="34">
        <v>0</v>
      </c>
      <c r="H523" s="35">
        <f t="shared" ref="H523:H525" si="358">E523-G523</f>
        <v>80000</v>
      </c>
      <c r="I523" s="22"/>
      <c r="J523" s="23" t="s">
        <v>19</v>
      </c>
      <c r="K523" s="22">
        <v>6067</v>
      </c>
      <c r="L523" s="32">
        <f t="shared" ref="L523:L529" si="359">H523</f>
        <v>80000</v>
      </c>
      <c r="M523" s="56"/>
      <c r="N523" s="55"/>
    </row>
    <row r="524" spans="1:14" s="33" customFormat="1" ht="31.5" customHeight="1" thickBot="1" x14ac:dyDescent="0.25">
      <c r="A524" s="256" t="s">
        <v>350</v>
      </c>
      <c r="B524" s="257"/>
      <c r="C524" s="257"/>
      <c r="D524" s="257"/>
      <c r="E524" s="257"/>
      <c r="F524" s="257"/>
      <c r="G524" s="257"/>
      <c r="H524" s="257"/>
      <c r="I524" s="257"/>
      <c r="J524" s="257"/>
      <c r="K524" s="257"/>
      <c r="L524" s="257"/>
      <c r="M524" s="257"/>
      <c r="N524" s="258"/>
    </row>
    <row r="525" spans="1:14" ht="33" customHeight="1" thickBot="1" x14ac:dyDescent="0.25">
      <c r="A525" s="15">
        <v>262</v>
      </c>
      <c r="B525" s="22" t="s">
        <v>187</v>
      </c>
      <c r="C525" s="30" t="s">
        <v>30</v>
      </c>
      <c r="D525" s="22" t="s">
        <v>9</v>
      </c>
      <c r="E525" s="34">
        <v>2000000</v>
      </c>
      <c r="F525" s="30" t="s">
        <v>47</v>
      </c>
      <c r="G525" s="34">
        <v>0</v>
      </c>
      <c r="H525" s="35">
        <f t="shared" si="358"/>
        <v>2000000</v>
      </c>
      <c r="I525" s="22"/>
      <c r="J525" s="23" t="s">
        <v>19</v>
      </c>
      <c r="K525" s="22">
        <v>6067</v>
      </c>
      <c r="L525" s="32">
        <f t="shared" si="359"/>
        <v>2000000</v>
      </c>
      <c r="M525" s="56"/>
      <c r="N525" s="55"/>
    </row>
    <row r="526" spans="1:14" ht="24.75" customHeight="1" thickBot="1" x14ac:dyDescent="0.25">
      <c r="A526" s="256" t="s">
        <v>351</v>
      </c>
      <c r="B526" s="257"/>
      <c r="C526" s="257"/>
      <c r="D526" s="257"/>
      <c r="E526" s="257"/>
      <c r="F526" s="257"/>
      <c r="G526" s="257"/>
      <c r="H526" s="257"/>
      <c r="I526" s="257"/>
      <c r="J526" s="257"/>
      <c r="K526" s="257"/>
      <c r="L526" s="257"/>
      <c r="M526" s="257"/>
      <c r="N526" s="258"/>
    </row>
    <row r="527" spans="1:14" s="33" customFormat="1" ht="36.75" thickBot="1" x14ac:dyDescent="0.25">
      <c r="A527" s="15">
        <v>263</v>
      </c>
      <c r="B527" s="22" t="s">
        <v>187</v>
      </c>
      <c r="C527" s="30" t="s">
        <v>30</v>
      </c>
      <c r="D527" s="22" t="s">
        <v>9</v>
      </c>
      <c r="E527" s="34">
        <v>800000</v>
      </c>
      <c r="F527" s="30" t="s">
        <v>47</v>
      </c>
      <c r="G527" s="34">
        <v>0</v>
      </c>
      <c r="H527" s="35">
        <f>E527-G527</f>
        <v>800000</v>
      </c>
      <c r="I527" s="22"/>
      <c r="J527" s="23" t="s">
        <v>79</v>
      </c>
      <c r="K527" s="30" t="s">
        <v>268</v>
      </c>
      <c r="L527" s="32">
        <f t="shared" si="359"/>
        <v>800000</v>
      </c>
      <c r="M527" s="56"/>
      <c r="N527" s="55"/>
    </row>
    <row r="528" spans="1:14" s="33" customFormat="1" ht="24.75" customHeight="1" thickBot="1" x14ac:dyDescent="0.25">
      <c r="A528" s="256" t="s">
        <v>352</v>
      </c>
      <c r="B528" s="257"/>
      <c r="C528" s="257"/>
      <c r="D528" s="257"/>
      <c r="E528" s="257"/>
      <c r="F528" s="257"/>
      <c r="G528" s="257"/>
      <c r="H528" s="257"/>
      <c r="I528" s="257"/>
      <c r="J528" s="257"/>
      <c r="K528" s="257"/>
      <c r="L528" s="257"/>
      <c r="M528" s="257"/>
      <c r="N528" s="258"/>
    </row>
    <row r="529" spans="1:14" ht="28.5" customHeight="1" thickBot="1" x14ac:dyDescent="0.25">
      <c r="A529" s="15">
        <v>264</v>
      </c>
      <c r="B529" s="22" t="s">
        <v>112</v>
      </c>
      <c r="C529" s="30" t="s">
        <v>16</v>
      </c>
      <c r="D529" s="22" t="s">
        <v>9</v>
      </c>
      <c r="E529" s="34">
        <v>200000</v>
      </c>
      <c r="F529" s="30" t="s">
        <v>47</v>
      </c>
      <c r="G529" s="34">
        <v>0</v>
      </c>
      <c r="H529" s="35">
        <f>E529-G529</f>
        <v>200000</v>
      </c>
      <c r="I529" s="22"/>
      <c r="J529" s="23" t="s">
        <v>123</v>
      </c>
      <c r="K529" s="30" t="s">
        <v>270</v>
      </c>
      <c r="L529" s="32">
        <f t="shared" si="359"/>
        <v>200000</v>
      </c>
      <c r="M529" s="56"/>
      <c r="N529" s="55"/>
    </row>
    <row r="530" spans="1:14" ht="24.75" customHeight="1" thickBot="1" x14ac:dyDescent="0.25">
      <c r="A530" s="256" t="s">
        <v>353</v>
      </c>
      <c r="B530" s="257"/>
      <c r="C530" s="257"/>
      <c r="D530" s="257"/>
      <c r="E530" s="257"/>
      <c r="F530" s="257"/>
      <c r="G530" s="257"/>
      <c r="H530" s="257"/>
      <c r="I530" s="257"/>
      <c r="J530" s="257"/>
      <c r="K530" s="257"/>
      <c r="L530" s="257"/>
      <c r="M530" s="257"/>
      <c r="N530" s="258"/>
    </row>
    <row r="531" spans="1:14" ht="36" customHeight="1" thickBot="1" x14ac:dyDescent="0.25">
      <c r="A531" s="15">
        <v>265</v>
      </c>
      <c r="B531" s="22" t="s">
        <v>187</v>
      </c>
      <c r="C531" s="30" t="s">
        <v>30</v>
      </c>
      <c r="D531" s="22" t="s">
        <v>9</v>
      </c>
      <c r="E531" s="34">
        <v>500000</v>
      </c>
      <c r="F531" s="30" t="s">
        <v>47</v>
      </c>
      <c r="G531" s="34">
        <v>0</v>
      </c>
      <c r="H531" s="35">
        <f>E531-G531</f>
        <v>500000</v>
      </c>
      <c r="I531" s="22"/>
      <c r="J531" s="23" t="s">
        <v>79</v>
      </c>
      <c r="K531" s="30" t="s">
        <v>268</v>
      </c>
      <c r="L531" s="32">
        <f t="shared" ref="L531" si="360">H531</f>
        <v>500000</v>
      </c>
      <c r="M531" s="56"/>
      <c r="N531" s="55"/>
    </row>
    <row r="532" spans="1:14" ht="24.75" customHeight="1" thickBot="1" x14ac:dyDescent="0.25">
      <c r="A532" s="256" t="s">
        <v>354</v>
      </c>
      <c r="B532" s="257"/>
      <c r="C532" s="257"/>
      <c r="D532" s="257"/>
      <c r="E532" s="257"/>
      <c r="F532" s="257"/>
      <c r="G532" s="257"/>
      <c r="H532" s="257"/>
      <c r="I532" s="257"/>
      <c r="J532" s="257"/>
      <c r="K532" s="257"/>
      <c r="L532" s="257"/>
      <c r="M532" s="257"/>
      <c r="N532" s="258"/>
    </row>
    <row r="533" spans="1:14" s="33" customFormat="1" ht="36.75" thickBot="1" x14ac:dyDescent="0.25">
      <c r="A533" s="15">
        <v>266</v>
      </c>
      <c r="B533" s="22" t="s">
        <v>187</v>
      </c>
      <c r="C533" s="30" t="s">
        <v>30</v>
      </c>
      <c r="D533" s="22" t="s">
        <v>9</v>
      </c>
      <c r="E533" s="34">
        <v>1246550</v>
      </c>
      <c r="F533" s="30" t="s">
        <v>47</v>
      </c>
      <c r="G533" s="34">
        <v>0</v>
      </c>
      <c r="H533" s="35">
        <f>E533-G533</f>
        <v>1246550</v>
      </c>
      <c r="I533" s="22"/>
      <c r="J533" s="23" t="s">
        <v>79</v>
      </c>
      <c r="K533" s="30" t="s">
        <v>268</v>
      </c>
      <c r="L533" s="32">
        <f t="shared" ref="L533" si="361">H533</f>
        <v>1246550</v>
      </c>
      <c r="M533" s="56"/>
      <c r="N533" s="55"/>
    </row>
    <row r="534" spans="1:14" s="33" customFormat="1" ht="24.75" customHeight="1" thickBot="1" x14ac:dyDescent="0.25">
      <c r="A534" s="256" t="s">
        <v>355</v>
      </c>
      <c r="B534" s="257"/>
      <c r="C534" s="257"/>
      <c r="D534" s="257"/>
      <c r="E534" s="257"/>
      <c r="F534" s="257"/>
      <c r="G534" s="257"/>
      <c r="H534" s="257"/>
      <c r="I534" s="257"/>
      <c r="J534" s="257"/>
      <c r="K534" s="257"/>
      <c r="L534" s="257"/>
      <c r="M534" s="257"/>
      <c r="N534" s="258"/>
    </row>
    <row r="535" spans="1:14" ht="28.5" customHeight="1" thickBot="1" x14ac:dyDescent="0.25">
      <c r="A535" s="87">
        <v>267</v>
      </c>
      <c r="B535" s="88" t="s">
        <v>112</v>
      </c>
      <c r="C535" s="89" t="s">
        <v>16</v>
      </c>
      <c r="D535" s="88" t="s">
        <v>9</v>
      </c>
      <c r="E535" s="90">
        <v>500000</v>
      </c>
      <c r="F535" s="89" t="s">
        <v>47</v>
      </c>
      <c r="G535" s="90">
        <v>0</v>
      </c>
      <c r="H535" s="91">
        <f>E535-G535</f>
        <v>500000</v>
      </c>
      <c r="I535" s="88"/>
      <c r="J535" s="92" t="s">
        <v>41</v>
      </c>
      <c r="K535" s="89" t="s">
        <v>15</v>
      </c>
      <c r="L535" s="93">
        <f t="shared" ref="L535" si="362">H535</f>
        <v>500000</v>
      </c>
      <c r="M535" s="56"/>
      <c r="N535" s="94"/>
    </row>
    <row r="536" spans="1:14" ht="24.75" customHeight="1" thickBot="1" x14ac:dyDescent="0.25">
      <c r="A536" s="260" t="s">
        <v>542</v>
      </c>
      <c r="B536" s="261"/>
      <c r="C536" s="261"/>
      <c r="D536" s="261"/>
      <c r="E536" s="261"/>
      <c r="F536" s="261"/>
      <c r="G536" s="261"/>
      <c r="H536" s="261"/>
      <c r="I536" s="261"/>
      <c r="J536" s="261"/>
      <c r="K536" s="261"/>
      <c r="L536" s="261"/>
      <c r="M536" s="261"/>
      <c r="N536" s="262"/>
    </row>
    <row r="537" spans="1:14" ht="36" customHeight="1" thickBot="1" x14ac:dyDescent="0.25">
      <c r="A537" s="15">
        <v>268</v>
      </c>
      <c r="B537" s="22" t="s">
        <v>187</v>
      </c>
      <c r="C537" s="30" t="s">
        <v>30</v>
      </c>
      <c r="D537" s="22" t="s">
        <v>9</v>
      </c>
      <c r="E537" s="34">
        <v>600000</v>
      </c>
      <c r="F537" s="30" t="s">
        <v>47</v>
      </c>
      <c r="G537" s="34">
        <v>0</v>
      </c>
      <c r="H537" s="35">
        <f>E537-G537</f>
        <v>600000</v>
      </c>
      <c r="I537" s="22"/>
      <c r="J537" s="23" t="s">
        <v>79</v>
      </c>
      <c r="K537" s="30" t="s">
        <v>268</v>
      </c>
      <c r="L537" s="32">
        <f t="shared" ref="L537" si="363">H537</f>
        <v>600000</v>
      </c>
      <c r="M537" s="56"/>
      <c r="N537" s="55"/>
    </row>
    <row r="538" spans="1:14" ht="24.75" customHeight="1" thickBot="1" x14ac:dyDescent="0.25">
      <c r="A538" s="256" t="s">
        <v>356</v>
      </c>
      <c r="B538" s="257"/>
      <c r="C538" s="257"/>
      <c r="D538" s="257"/>
      <c r="E538" s="257"/>
      <c r="F538" s="257"/>
      <c r="G538" s="257"/>
      <c r="H538" s="257"/>
      <c r="I538" s="257"/>
      <c r="J538" s="257"/>
      <c r="K538" s="257"/>
      <c r="L538" s="257"/>
      <c r="M538" s="257"/>
      <c r="N538" s="258"/>
    </row>
    <row r="539" spans="1:14" s="33" customFormat="1" ht="33" customHeight="1" thickBot="1" x14ac:dyDescent="0.25">
      <c r="A539" s="15">
        <v>269</v>
      </c>
      <c r="B539" s="22" t="s">
        <v>187</v>
      </c>
      <c r="C539" s="30" t="s">
        <v>30</v>
      </c>
      <c r="D539" s="22" t="s">
        <v>9</v>
      </c>
      <c r="E539" s="34">
        <v>1000000</v>
      </c>
      <c r="F539" s="30" t="s">
        <v>47</v>
      </c>
      <c r="G539" s="34">
        <v>0</v>
      </c>
      <c r="H539" s="35">
        <f>E539-G539</f>
        <v>1000000</v>
      </c>
      <c r="I539" s="22"/>
      <c r="J539" s="23" t="s">
        <v>18</v>
      </c>
      <c r="K539" s="30" t="s">
        <v>22</v>
      </c>
      <c r="L539" s="32">
        <f t="shared" ref="L539" si="364">H539</f>
        <v>1000000</v>
      </c>
      <c r="M539" s="56"/>
      <c r="N539" s="55"/>
    </row>
    <row r="540" spans="1:14" s="33" customFormat="1" ht="24.75" customHeight="1" thickBot="1" x14ac:dyDescent="0.25">
      <c r="A540" s="256" t="s">
        <v>357</v>
      </c>
      <c r="B540" s="257"/>
      <c r="C540" s="257"/>
      <c r="D540" s="257"/>
      <c r="E540" s="257"/>
      <c r="F540" s="257"/>
      <c r="G540" s="257"/>
      <c r="H540" s="257"/>
      <c r="I540" s="257"/>
      <c r="J540" s="257"/>
      <c r="K540" s="257"/>
      <c r="L540" s="257"/>
      <c r="M540" s="257"/>
      <c r="N540" s="258"/>
    </row>
    <row r="541" spans="1:14" ht="24.75" thickBot="1" x14ac:dyDescent="0.25">
      <c r="A541" s="15">
        <v>270</v>
      </c>
      <c r="B541" s="22" t="s">
        <v>112</v>
      </c>
      <c r="C541" s="30" t="s">
        <v>16</v>
      </c>
      <c r="D541" s="22" t="s">
        <v>9</v>
      </c>
      <c r="E541" s="34">
        <v>1000000</v>
      </c>
      <c r="F541" s="30" t="s">
        <v>47</v>
      </c>
      <c r="G541" s="34">
        <v>0</v>
      </c>
      <c r="H541" s="35">
        <f>E541-G541</f>
        <v>1000000</v>
      </c>
      <c r="I541" s="22"/>
      <c r="J541" s="23" t="s">
        <v>123</v>
      </c>
      <c r="K541" s="30" t="s">
        <v>270</v>
      </c>
      <c r="L541" s="32">
        <f t="shared" ref="L541" si="365">H541</f>
        <v>1000000</v>
      </c>
      <c r="M541" s="56"/>
      <c r="N541" s="55"/>
    </row>
    <row r="542" spans="1:14" ht="26.25" customHeight="1" thickBot="1" x14ac:dyDescent="0.25">
      <c r="A542" s="256" t="s">
        <v>358</v>
      </c>
      <c r="B542" s="257"/>
      <c r="C542" s="257"/>
      <c r="D542" s="257"/>
      <c r="E542" s="257"/>
      <c r="F542" s="257"/>
      <c r="G542" s="257"/>
      <c r="H542" s="257"/>
      <c r="I542" s="257"/>
      <c r="J542" s="257"/>
      <c r="K542" s="257"/>
      <c r="L542" s="257"/>
      <c r="M542" s="257"/>
      <c r="N542" s="258"/>
    </row>
    <row r="543" spans="1:14" ht="36" customHeight="1" thickBot="1" x14ac:dyDescent="0.25">
      <c r="A543" s="95">
        <v>271</v>
      </c>
      <c r="B543" s="88" t="s">
        <v>187</v>
      </c>
      <c r="C543" s="89" t="s">
        <v>30</v>
      </c>
      <c r="D543" s="88" t="s">
        <v>9</v>
      </c>
      <c r="E543" s="90">
        <v>2000000</v>
      </c>
      <c r="F543" s="89" t="s">
        <v>47</v>
      </c>
      <c r="G543" s="90">
        <v>0</v>
      </c>
      <c r="H543" s="91">
        <f>E543-G543</f>
        <v>2000000</v>
      </c>
      <c r="I543" s="88"/>
      <c r="J543" s="92" t="s">
        <v>41</v>
      </c>
      <c r="K543" s="89" t="s">
        <v>17</v>
      </c>
      <c r="L543" s="93">
        <v>2000000</v>
      </c>
      <c r="M543" s="56"/>
      <c r="N543" s="94"/>
    </row>
    <row r="544" spans="1:14" ht="24.75" customHeight="1" thickBot="1" x14ac:dyDescent="0.25">
      <c r="A544" s="266" t="s">
        <v>585</v>
      </c>
      <c r="B544" s="267"/>
      <c r="C544" s="267"/>
      <c r="D544" s="267"/>
      <c r="E544" s="267"/>
      <c r="F544" s="267"/>
      <c r="G544" s="267"/>
      <c r="H544" s="267"/>
      <c r="I544" s="267"/>
      <c r="J544" s="267"/>
      <c r="K544" s="267"/>
      <c r="L544" s="267"/>
      <c r="M544" s="267"/>
      <c r="N544" s="268"/>
    </row>
    <row r="545" spans="1:14" s="33" customFormat="1" ht="24.75" customHeight="1" thickBot="1" x14ac:dyDescent="0.25">
      <c r="A545" s="15">
        <v>272</v>
      </c>
      <c r="B545" s="22" t="s">
        <v>187</v>
      </c>
      <c r="C545" s="30" t="s">
        <v>30</v>
      </c>
      <c r="D545" s="22" t="s">
        <v>9</v>
      </c>
      <c r="E545" s="34">
        <v>1000000</v>
      </c>
      <c r="F545" s="30" t="s">
        <v>47</v>
      </c>
      <c r="G545" s="34">
        <v>0</v>
      </c>
      <c r="H545" s="35">
        <f>E545-G545</f>
        <v>1000000</v>
      </c>
      <c r="I545" s="22"/>
      <c r="J545" s="23" t="s">
        <v>79</v>
      </c>
      <c r="K545" s="30" t="s">
        <v>268</v>
      </c>
      <c r="L545" s="32">
        <f t="shared" ref="L545" si="366">H545</f>
        <v>1000000</v>
      </c>
      <c r="M545" s="56"/>
      <c r="N545" s="55"/>
    </row>
    <row r="546" spans="1:14" s="33" customFormat="1" ht="24.75" customHeight="1" thickBot="1" x14ac:dyDescent="0.25">
      <c r="A546" s="256" t="s">
        <v>359</v>
      </c>
      <c r="B546" s="257"/>
      <c r="C546" s="257"/>
      <c r="D546" s="257"/>
      <c r="E546" s="257"/>
      <c r="F546" s="257"/>
      <c r="G546" s="257"/>
      <c r="H546" s="257"/>
      <c r="I546" s="257"/>
      <c r="J546" s="257"/>
      <c r="K546" s="257"/>
      <c r="L546" s="257"/>
      <c r="M546" s="257"/>
      <c r="N546" s="258"/>
    </row>
    <row r="547" spans="1:14" ht="30" customHeight="1" thickBot="1" x14ac:dyDescent="0.25">
      <c r="A547" s="87">
        <v>273</v>
      </c>
      <c r="B547" s="88" t="s">
        <v>112</v>
      </c>
      <c r="C547" s="89" t="s">
        <v>16</v>
      </c>
      <c r="D547" s="88" t="s">
        <v>9</v>
      </c>
      <c r="E547" s="90">
        <v>1000000</v>
      </c>
      <c r="F547" s="89" t="s">
        <v>47</v>
      </c>
      <c r="G547" s="90">
        <v>0</v>
      </c>
      <c r="H547" s="91">
        <f>E547-G547</f>
        <v>1000000</v>
      </c>
      <c r="I547" s="88"/>
      <c r="J547" s="92" t="s">
        <v>41</v>
      </c>
      <c r="K547" s="89" t="s">
        <v>15</v>
      </c>
      <c r="L547" s="93">
        <f t="shared" ref="L547" si="367">H547</f>
        <v>1000000</v>
      </c>
      <c r="M547" s="56"/>
      <c r="N547" s="55"/>
    </row>
    <row r="548" spans="1:14" ht="24.75" customHeight="1" thickBot="1" x14ac:dyDescent="0.25">
      <c r="A548" s="260" t="s">
        <v>543</v>
      </c>
      <c r="B548" s="261"/>
      <c r="C548" s="261"/>
      <c r="D548" s="261"/>
      <c r="E548" s="261"/>
      <c r="F548" s="261"/>
      <c r="G548" s="261"/>
      <c r="H548" s="261"/>
      <c r="I548" s="261"/>
      <c r="J548" s="261"/>
      <c r="K548" s="261"/>
      <c r="L548" s="261"/>
      <c r="M548" s="261"/>
      <c r="N548" s="262"/>
    </row>
    <row r="549" spans="1:14" ht="36" customHeight="1" thickBot="1" x14ac:dyDescent="0.25">
      <c r="A549" s="15">
        <v>274</v>
      </c>
      <c r="B549" s="22" t="s">
        <v>187</v>
      </c>
      <c r="C549" s="30" t="s">
        <v>30</v>
      </c>
      <c r="D549" s="22" t="s">
        <v>9</v>
      </c>
      <c r="E549" s="34">
        <v>100000</v>
      </c>
      <c r="F549" s="30" t="s">
        <v>47</v>
      </c>
      <c r="G549" s="34">
        <v>0</v>
      </c>
      <c r="H549" s="35">
        <f>E549-G549</f>
        <v>100000</v>
      </c>
      <c r="I549" s="22"/>
      <c r="J549" s="23" t="s">
        <v>79</v>
      </c>
      <c r="K549" s="30" t="s">
        <v>268</v>
      </c>
      <c r="L549" s="32">
        <f t="shared" ref="L549" si="368">H549</f>
        <v>100000</v>
      </c>
      <c r="M549" s="56"/>
      <c r="N549" s="55"/>
    </row>
    <row r="550" spans="1:14" ht="24.75" customHeight="1" thickBot="1" x14ac:dyDescent="0.25">
      <c r="A550" s="256" t="s">
        <v>360</v>
      </c>
      <c r="B550" s="257"/>
      <c r="C550" s="257"/>
      <c r="D550" s="257"/>
      <c r="E550" s="257"/>
      <c r="F550" s="257"/>
      <c r="G550" s="257"/>
      <c r="H550" s="257"/>
      <c r="I550" s="257"/>
      <c r="J550" s="257"/>
      <c r="K550" s="257"/>
      <c r="L550" s="257"/>
      <c r="M550" s="257"/>
      <c r="N550" s="258"/>
    </row>
    <row r="551" spans="1:14" ht="36" customHeight="1" thickBot="1" x14ac:dyDescent="0.25">
      <c r="A551" s="15">
        <v>275</v>
      </c>
      <c r="B551" s="22" t="s">
        <v>187</v>
      </c>
      <c r="C551" s="30" t="s">
        <v>30</v>
      </c>
      <c r="D551" s="22" t="s">
        <v>9</v>
      </c>
      <c r="E551" s="34">
        <v>80000</v>
      </c>
      <c r="F551" s="30" t="s">
        <v>47</v>
      </c>
      <c r="G551" s="34">
        <v>0</v>
      </c>
      <c r="H551" s="35">
        <f>E551-G551</f>
        <v>80000</v>
      </c>
      <c r="I551" s="22"/>
      <c r="J551" s="23" t="s">
        <v>79</v>
      </c>
      <c r="K551" s="30" t="s">
        <v>268</v>
      </c>
      <c r="L551" s="32">
        <f t="shared" ref="L551" si="369">H551</f>
        <v>80000</v>
      </c>
      <c r="M551" s="56"/>
      <c r="N551" s="55"/>
    </row>
    <row r="552" spans="1:14" ht="24.75" customHeight="1" thickBot="1" x14ac:dyDescent="0.25">
      <c r="A552" s="256" t="s">
        <v>361</v>
      </c>
      <c r="B552" s="257"/>
      <c r="C552" s="257"/>
      <c r="D552" s="257"/>
      <c r="E552" s="257"/>
      <c r="F552" s="257"/>
      <c r="G552" s="257"/>
      <c r="H552" s="257"/>
      <c r="I552" s="257"/>
      <c r="J552" s="257"/>
      <c r="K552" s="257"/>
      <c r="L552" s="257"/>
      <c r="M552" s="257"/>
      <c r="N552" s="258"/>
    </row>
    <row r="553" spans="1:14" ht="36" customHeight="1" thickBot="1" x14ac:dyDescent="0.25">
      <c r="A553" s="15">
        <v>276</v>
      </c>
      <c r="B553" s="22" t="s">
        <v>187</v>
      </c>
      <c r="C553" s="30" t="s">
        <v>30</v>
      </c>
      <c r="D553" s="22" t="s">
        <v>9</v>
      </c>
      <c r="E553" s="34">
        <v>500000</v>
      </c>
      <c r="F553" s="30" t="s">
        <v>47</v>
      </c>
      <c r="G553" s="34">
        <v>0</v>
      </c>
      <c r="H553" s="35">
        <f>E553-G553</f>
        <v>500000</v>
      </c>
      <c r="I553" s="22"/>
      <c r="J553" s="23" t="s">
        <v>79</v>
      </c>
      <c r="K553" s="30" t="s">
        <v>268</v>
      </c>
      <c r="L553" s="32">
        <f t="shared" ref="L553" si="370">H553</f>
        <v>500000</v>
      </c>
      <c r="M553" s="56"/>
      <c r="N553" s="55"/>
    </row>
    <row r="554" spans="1:14" ht="24.75" customHeight="1" thickBot="1" x14ac:dyDescent="0.25">
      <c r="A554" s="256" t="s">
        <v>362</v>
      </c>
      <c r="B554" s="257"/>
      <c r="C554" s="257"/>
      <c r="D554" s="257"/>
      <c r="E554" s="257"/>
      <c r="F554" s="257"/>
      <c r="G554" s="257"/>
      <c r="H554" s="257"/>
      <c r="I554" s="257"/>
      <c r="J554" s="257"/>
      <c r="K554" s="257"/>
      <c r="L554" s="257"/>
      <c r="M554" s="257"/>
      <c r="N554" s="258"/>
    </row>
    <row r="555" spans="1:14" s="33" customFormat="1" ht="30.75" customHeight="1" thickBot="1" x14ac:dyDescent="0.25">
      <c r="A555" s="15">
        <v>277</v>
      </c>
      <c r="B555" s="22" t="s">
        <v>187</v>
      </c>
      <c r="C555" s="30" t="s">
        <v>30</v>
      </c>
      <c r="D555" s="22" t="s">
        <v>9</v>
      </c>
      <c r="E555" s="34">
        <v>100000</v>
      </c>
      <c r="F555" s="30" t="s">
        <v>47</v>
      </c>
      <c r="G555" s="34">
        <v>0</v>
      </c>
      <c r="H555" s="35">
        <f>E555-G555</f>
        <v>100000</v>
      </c>
      <c r="I555" s="22"/>
      <c r="J555" s="23" t="s">
        <v>79</v>
      </c>
      <c r="K555" s="30" t="s">
        <v>268</v>
      </c>
      <c r="L555" s="32">
        <f t="shared" ref="L555" si="371">H555</f>
        <v>100000</v>
      </c>
      <c r="M555" s="56"/>
      <c r="N555" s="55"/>
    </row>
    <row r="556" spans="1:14" s="33" customFormat="1" ht="24.75" customHeight="1" thickBot="1" x14ac:dyDescent="0.25">
      <c r="A556" s="256" t="s">
        <v>363</v>
      </c>
      <c r="B556" s="257"/>
      <c r="C556" s="257"/>
      <c r="D556" s="257"/>
      <c r="E556" s="257"/>
      <c r="F556" s="257"/>
      <c r="G556" s="257"/>
      <c r="H556" s="257"/>
      <c r="I556" s="257"/>
      <c r="J556" s="257"/>
      <c r="K556" s="257"/>
      <c r="L556" s="257"/>
      <c r="M556" s="257"/>
      <c r="N556" s="258"/>
    </row>
    <row r="557" spans="1:14" ht="26.25" customHeight="1" thickBot="1" x14ac:dyDescent="0.25">
      <c r="A557" s="15">
        <v>278</v>
      </c>
      <c r="B557" s="22" t="s">
        <v>112</v>
      </c>
      <c r="C557" s="30" t="s">
        <v>16</v>
      </c>
      <c r="D557" s="22" t="s">
        <v>9</v>
      </c>
      <c r="E557" s="34">
        <v>300000</v>
      </c>
      <c r="F557" s="30" t="s">
        <v>47</v>
      </c>
      <c r="G557" s="34">
        <v>0</v>
      </c>
      <c r="H557" s="35">
        <f>E557-G557</f>
        <v>300000</v>
      </c>
      <c r="I557" s="22"/>
      <c r="J557" s="23" t="s">
        <v>123</v>
      </c>
      <c r="K557" s="30" t="s">
        <v>270</v>
      </c>
      <c r="L557" s="32">
        <f t="shared" ref="L557" si="372">H557</f>
        <v>300000</v>
      </c>
      <c r="M557" s="56"/>
      <c r="N557" s="55"/>
    </row>
    <row r="558" spans="1:14" ht="24.75" customHeight="1" thickBot="1" x14ac:dyDescent="0.25">
      <c r="A558" s="256" t="s">
        <v>364</v>
      </c>
      <c r="B558" s="257"/>
      <c r="C558" s="257"/>
      <c r="D558" s="257"/>
      <c r="E558" s="257"/>
      <c r="F558" s="257"/>
      <c r="G558" s="257"/>
      <c r="H558" s="257"/>
      <c r="I558" s="257"/>
      <c r="J558" s="257"/>
      <c r="K558" s="257"/>
      <c r="L558" s="257"/>
      <c r="M558" s="257"/>
      <c r="N558" s="258"/>
    </row>
    <row r="559" spans="1:14" ht="36" customHeight="1" thickBot="1" x14ac:dyDescent="0.25">
      <c r="A559" s="15">
        <v>279</v>
      </c>
      <c r="B559" s="22" t="s">
        <v>187</v>
      </c>
      <c r="C559" s="30" t="s">
        <v>30</v>
      </c>
      <c r="D559" s="22" t="s">
        <v>9</v>
      </c>
      <c r="E559" s="34">
        <v>2000000</v>
      </c>
      <c r="F559" s="30" t="s">
        <v>47</v>
      </c>
      <c r="G559" s="34">
        <v>0</v>
      </c>
      <c r="H559" s="35">
        <f>E559-G559</f>
        <v>2000000</v>
      </c>
      <c r="I559" s="22"/>
      <c r="J559" s="23" t="s">
        <v>79</v>
      </c>
      <c r="K559" s="30" t="s">
        <v>268</v>
      </c>
      <c r="L559" s="32">
        <f t="shared" ref="L559" si="373">H559</f>
        <v>2000000</v>
      </c>
      <c r="M559" s="56"/>
      <c r="N559" s="55"/>
    </row>
    <row r="560" spans="1:14" s="33" customFormat="1" ht="24.75" customHeight="1" thickBot="1" x14ac:dyDescent="0.25">
      <c r="A560" s="256" t="s">
        <v>365</v>
      </c>
      <c r="B560" s="257"/>
      <c r="C560" s="257"/>
      <c r="D560" s="257"/>
      <c r="E560" s="257"/>
      <c r="F560" s="257"/>
      <c r="G560" s="257"/>
      <c r="H560" s="257"/>
      <c r="I560" s="257"/>
      <c r="J560" s="257"/>
      <c r="K560" s="257"/>
      <c r="L560" s="257"/>
      <c r="M560" s="257"/>
      <c r="N560" s="258"/>
    </row>
    <row r="561" spans="1:14" s="33" customFormat="1" ht="24.75" customHeight="1" thickBot="1" x14ac:dyDescent="0.25">
      <c r="A561" s="15">
        <v>280</v>
      </c>
      <c r="B561" s="22" t="s">
        <v>366</v>
      </c>
      <c r="C561" s="30" t="s">
        <v>19</v>
      </c>
      <c r="D561" s="22">
        <v>6012</v>
      </c>
      <c r="E561" s="34">
        <v>259000</v>
      </c>
      <c r="F561" s="30" t="s">
        <v>47</v>
      </c>
      <c r="G561" s="34">
        <v>59000</v>
      </c>
      <c r="H561" s="35">
        <f>E561-G561</f>
        <v>200000</v>
      </c>
      <c r="I561" s="22"/>
      <c r="J561" s="23" t="s">
        <v>79</v>
      </c>
      <c r="K561" s="30" t="s">
        <v>268</v>
      </c>
      <c r="L561" s="32">
        <f t="shared" ref="L561" si="374">H561</f>
        <v>200000</v>
      </c>
      <c r="M561" s="56"/>
      <c r="N561" s="55"/>
    </row>
    <row r="562" spans="1:14" s="33" customFormat="1" ht="37.5" customHeight="1" thickBot="1" x14ac:dyDescent="0.25">
      <c r="A562" s="256" t="s">
        <v>367</v>
      </c>
      <c r="B562" s="257"/>
      <c r="C562" s="257"/>
      <c r="D562" s="257"/>
      <c r="E562" s="257"/>
      <c r="F562" s="257"/>
      <c r="G562" s="257"/>
      <c r="H562" s="257"/>
      <c r="I562" s="257"/>
      <c r="J562" s="257"/>
      <c r="K562" s="257"/>
      <c r="L562" s="257"/>
      <c r="M562" s="257"/>
      <c r="N562" s="258"/>
    </row>
    <row r="563" spans="1:14" ht="30" customHeight="1" thickBot="1" x14ac:dyDescent="0.25">
      <c r="A563" s="15">
        <v>281</v>
      </c>
      <c r="B563" s="22" t="s">
        <v>112</v>
      </c>
      <c r="C563" s="30" t="s">
        <v>16</v>
      </c>
      <c r="D563" s="22" t="s">
        <v>9</v>
      </c>
      <c r="E563" s="34">
        <v>100000</v>
      </c>
      <c r="F563" s="30" t="s">
        <v>47</v>
      </c>
      <c r="G563" s="34">
        <v>0</v>
      </c>
      <c r="H563" s="35">
        <f>E563-G563</f>
        <v>100000</v>
      </c>
      <c r="I563" s="22"/>
      <c r="J563" s="23" t="s">
        <v>123</v>
      </c>
      <c r="K563" s="30" t="s">
        <v>270</v>
      </c>
      <c r="L563" s="32">
        <f t="shared" ref="L563" si="375">H563</f>
        <v>100000</v>
      </c>
      <c r="M563" s="56"/>
      <c r="N563" s="55"/>
    </row>
    <row r="564" spans="1:14" ht="33.75" customHeight="1" thickBot="1" x14ac:dyDescent="0.25">
      <c r="A564" s="256" t="s">
        <v>368</v>
      </c>
      <c r="B564" s="257"/>
      <c r="C564" s="257"/>
      <c r="D564" s="257"/>
      <c r="E564" s="257"/>
      <c r="F564" s="257"/>
      <c r="G564" s="257"/>
      <c r="H564" s="257"/>
      <c r="I564" s="257"/>
      <c r="J564" s="257"/>
      <c r="K564" s="257"/>
      <c r="L564" s="257"/>
      <c r="M564" s="257"/>
      <c r="N564" s="258"/>
    </row>
    <row r="565" spans="1:14" ht="36" customHeight="1" thickBot="1" x14ac:dyDescent="0.25">
      <c r="A565" s="15">
        <v>282</v>
      </c>
      <c r="B565" s="22" t="s">
        <v>187</v>
      </c>
      <c r="C565" s="30" t="s">
        <v>30</v>
      </c>
      <c r="D565" s="22" t="s">
        <v>9</v>
      </c>
      <c r="E565" s="34">
        <v>200000</v>
      </c>
      <c r="F565" s="30" t="s">
        <v>47</v>
      </c>
      <c r="G565" s="34">
        <v>0</v>
      </c>
      <c r="H565" s="35">
        <f>E565-G565</f>
        <v>200000</v>
      </c>
      <c r="I565" s="22"/>
      <c r="J565" s="23" t="s">
        <v>79</v>
      </c>
      <c r="K565" s="30" t="s">
        <v>268</v>
      </c>
      <c r="L565" s="32">
        <f t="shared" ref="L565" si="376">H565</f>
        <v>200000</v>
      </c>
      <c r="M565" s="56"/>
      <c r="N565" s="55"/>
    </row>
    <row r="566" spans="1:14" ht="24.75" customHeight="1" thickBot="1" x14ac:dyDescent="0.25">
      <c r="A566" s="256" t="s">
        <v>369</v>
      </c>
      <c r="B566" s="257"/>
      <c r="C566" s="257"/>
      <c r="D566" s="257"/>
      <c r="E566" s="257"/>
      <c r="F566" s="257"/>
      <c r="G566" s="257"/>
      <c r="H566" s="257"/>
      <c r="I566" s="257"/>
      <c r="J566" s="257"/>
      <c r="K566" s="257"/>
      <c r="L566" s="257"/>
      <c r="M566" s="257"/>
      <c r="N566" s="258"/>
    </row>
    <row r="567" spans="1:14" ht="36" customHeight="1" thickBot="1" x14ac:dyDescent="0.25">
      <c r="A567" s="15">
        <v>283</v>
      </c>
      <c r="B567" s="22" t="s">
        <v>187</v>
      </c>
      <c r="C567" s="30" t="s">
        <v>30</v>
      </c>
      <c r="D567" s="22" t="s">
        <v>9</v>
      </c>
      <c r="E567" s="34">
        <v>200000</v>
      </c>
      <c r="F567" s="30" t="s">
        <v>47</v>
      </c>
      <c r="G567" s="34">
        <v>0</v>
      </c>
      <c r="H567" s="35">
        <f>E567-G567</f>
        <v>200000</v>
      </c>
      <c r="I567" s="22"/>
      <c r="J567" s="23" t="s">
        <v>79</v>
      </c>
      <c r="K567" s="30" t="s">
        <v>268</v>
      </c>
      <c r="L567" s="32">
        <f t="shared" ref="L567" si="377">H567</f>
        <v>200000</v>
      </c>
      <c r="M567" s="56"/>
      <c r="N567" s="55"/>
    </row>
    <row r="568" spans="1:14" ht="24.75" customHeight="1" thickBot="1" x14ac:dyDescent="0.25">
      <c r="A568" s="256" t="s">
        <v>370</v>
      </c>
      <c r="B568" s="257"/>
      <c r="C568" s="257"/>
      <c r="D568" s="257"/>
      <c r="E568" s="257"/>
      <c r="F568" s="257"/>
      <c r="G568" s="257"/>
      <c r="H568" s="257"/>
      <c r="I568" s="257"/>
      <c r="J568" s="257"/>
      <c r="K568" s="257"/>
      <c r="L568" s="257"/>
      <c r="M568" s="257"/>
      <c r="N568" s="258"/>
    </row>
    <row r="569" spans="1:14" s="33" customFormat="1" ht="36.75" thickBot="1" x14ac:dyDescent="0.25">
      <c r="A569" s="15">
        <v>284</v>
      </c>
      <c r="B569" s="22" t="s">
        <v>187</v>
      </c>
      <c r="C569" s="30" t="s">
        <v>30</v>
      </c>
      <c r="D569" s="22" t="s">
        <v>9</v>
      </c>
      <c r="E569" s="34">
        <v>60000</v>
      </c>
      <c r="F569" s="30" t="s">
        <v>47</v>
      </c>
      <c r="G569" s="34">
        <v>0</v>
      </c>
      <c r="H569" s="35">
        <f>E569-G569</f>
        <v>60000</v>
      </c>
      <c r="I569" s="22"/>
      <c r="J569" s="23" t="s">
        <v>79</v>
      </c>
      <c r="K569" s="30" t="s">
        <v>268</v>
      </c>
      <c r="L569" s="32">
        <f t="shared" ref="L569" si="378">H569</f>
        <v>60000</v>
      </c>
      <c r="M569" s="56"/>
      <c r="N569" s="55"/>
    </row>
    <row r="570" spans="1:14" s="33" customFormat="1" ht="37.5" customHeight="1" thickBot="1" x14ac:dyDescent="0.25">
      <c r="A570" s="256" t="s">
        <v>371</v>
      </c>
      <c r="B570" s="257"/>
      <c r="C570" s="257"/>
      <c r="D570" s="257"/>
      <c r="E570" s="257"/>
      <c r="F570" s="257"/>
      <c r="G570" s="257"/>
      <c r="H570" s="257"/>
      <c r="I570" s="257"/>
      <c r="J570" s="257"/>
      <c r="K570" s="257"/>
      <c r="L570" s="257"/>
      <c r="M570" s="257"/>
      <c r="N570" s="258"/>
    </row>
    <row r="571" spans="1:14" ht="24.75" thickBot="1" x14ac:dyDescent="0.25">
      <c r="A571" s="15">
        <v>285</v>
      </c>
      <c r="B571" s="22" t="s">
        <v>112</v>
      </c>
      <c r="C571" s="30" t="s">
        <v>16</v>
      </c>
      <c r="D571" s="22" t="s">
        <v>9</v>
      </c>
      <c r="E571" s="34">
        <v>1000000</v>
      </c>
      <c r="F571" s="30" t="s">
        <v>47</v>
      </c>
      <c r="G571" s="34">
        <v>0</v>
      </c>
      <c r="H571" s="35">
        <f>E571-G571</f>
        <v>1000000</v>
      </c>
      <c r="I571" s="22"/>
      <c r="J571" s="23" t="s">
        <v>123</v>
      </c>
      <c r="K571" s="30" t="s">
        <v>270</v>
      </c>
      <c r="L571" s="32">
        <f t="shared" ref="L571" si="379">H571</f>
        <v>1000000</v>
      </c>
      <c r="M571" s="56"/>
      <c r="N571" s="55"/>
    </row>
    <row r="572" spans="1:14" ht="24" customHeight="1" thickBot="1" x14ac:dyDescent="0.25">
      <c r="A572" s="256" t="s">
        <v>372</v>
      </c>
      <c r="B572" s="257"/>
      <c r="C572" s="257"/>
      <c r="D572" s="257"/>
      <c r="E572" s="257"/>
      <c r="F572" s="257"/>
      <c r="G572" s="257"/>
      <c r="H572" s="257"/>
      <c r="I572" s="257"/>
      <c r="J572" s="257"/>
      <c r="K572" s="257"/>
      <c r="L572" s="257"/>
      <c r="M572" s="257"/>
      <c r="N572" s="258"/>
    </row>
    <row r="573" spans="1:14" ht="36" customHeight="1" thickBot="1" x14ac:dyDescent="0.25">
      <c r="A573" s="15">
        <v>286</v>
      </c>
      <c r="B573" s="22" t="s">
        <v>112</v>
      </c>
      <c r="C573" s="30" t="s">
        <v>18</v>
      </c>
      <c r="D573" s="22" t="s">
        <v>9</v>
      </c>
      <c r="E573" s="34">
        <v>700000</v>
      </c>
      <c r="F573" s="30" t="s">
        <v>47</v>
      </c>
      <c r="G573" s="34">
        <v>0</v>
      </c>
      <c r="H573" s="35">
        <f t="shared" ref="H573" si="380">E573-G573</f>
        <v>700000</v>
      </c>
      <c r="I573" s="22"/>
      <c r="J573" s="66" t="s">
        <v>168</v>
      </c>
      <c r="K573" s="22" t="s">
        <v>169</v>
      </c>
      <c r="L573" s="32">
        <f t="shared" ref="L573" si="381">H573</f>
        <v>700000</v>
      </c>
      <c r="M573" s="56"/>
      <c r="N573" s="55"/>
    </row>
    <row r="574" spans="1:14" ht="24.75" customHeight="1" thickBot="1" x14ac:dyDescent="0.25">
      <c r="A574" s="256" t="s">
        <v>373</v>
      </c>
      <c r="B574" s="257"/>
      <c r="C574" s="257"/>
      <c r="D574" s="257"/>
      <c r="E574" s="257"/>
      <c r="F574" s="257"/>
      <c r="G574" s="257"/>
      <c r="H574" s="257"/>
      <c r="I574" s="257"/>
      <c r="J574" s="257"/>
      <c r="K574" s="257"/>
      <c r="L574" s="257"/>
      <c r="M574" s="257"/>
      <c r="N574" s="258"/>
    </row>
    <row r="575" spans="1:14" s="33" customFormat="1" ht="36.75" thickBot="1" x14ac:dyDescent="0.25">
      <c r="A575" s="15">
        <v>287</v>
      </c>
      <c r="B575" s="22" t="s">
        <v>187</v>
      </c>
      <c r="C575" s="30" t="s">
        <v>30</v>
      </c>
      <c r="D575" s="22" t="s">
        <v>9</v>
      </c>
      <c r="E575" s="34">
        <v>1000000</v>
      </c>
      <c r="F575" s="30" t="s">
        <v>47</v>
      </c>
      <c r="G575" s="34">
        <v>0</v>
      </c>
      <c r="H575" s="35">
        <f>E575-G575</f>
        <v>1000000</v>
      </c>
      <c r="I575" s="22"/>
      <c r="J575" s="23" t="s">
        <v>79</v>
      </c>
      <c r="K575" s="30" t="s">
        <v>268</v>
      </c>
      <c r="L575" s="32">
        <f t="shared" ref="L575" si="382">H575</f>
        <v>1000000</v>
      </c>
      <c r="M575" s="56"/>
      <c r="N575" s="55"/>
    </row>
    <row r="576" spans="1:14" s="33" customFormat="1" ht="37.5" customHeight="1" thickBot="1" x14ac:dyDescent="0.25">
      <c r="A576" s="256" t="s">
        <v>374</v>
      </c>
      <c r="B576" s="257"/>
      <c r="C576" s="257"/>
      <c r="D576" s="257"/>
      <c r="E576" s="257"/>
      <c r="F576" s="257"/>
      <c r="G576" s="257"/>
      <c r="H576" s="257"/>
      <c r="I576" s="257"/>
      <c r="J576" s="257"/>
      <c r="K576" s="257"/>
      <c r="L576" s="257"/>
      <c r="M576" s="257"/>
      <c r="N576" s="258"/>
    </row>
    <row r="577" spans="1:14" s="33" customFormat="1" ht="24.75" customHeight="1" thickBot="1" x14ac:dyDescent="0.25">
      <c r="A577" s="15">
        <v>288</v>
      </c>
      <c r="B577" s="22" t="s">
        <v>112</v>
      </c>
      <c r="C577" s="30" t="s">
        <v>16</v>
      </c>
      <c r="D577" s="22" t="s">
        <v>9</v>
      </c>
      <c r="E577" s="34">
        <v>200000</v>
      </c>
      <c r="F577" s="30" t="s">
        <v>47</v>
      </c>
      <c r="G577" s="34">
        <v>0</v>
      </c>
      <c r="H577" s="35">
        <f>E577-G577</f>
        <v>200000</v>
      </c>
      <c r="I577" s="22"/>
      <c r="J577" s="23" t="s">
        <v>123</v>
      </c>
      <c r="K577" s="30" t="s">
        <v>270</v>
      </c>
      <c r="L577" s="32">
        <f t="shared" ref="L577" si="383">H577</f>
        <v>200000</v>
      </c>
      <c r="M577" s="56"/>
      <c r="N577" s="55"/>
    </row>
    <row r="578" spans="1:14" s="33" customFormat="1" ht="37.5" customHeight="1" thickBot="1" x14ac:dyDescent="0.25">
      <c r="A578" s="256" t="s">
        <v>375</v>
      </c>
      <c r="B578" s="257"/>
      <c r="C578" s="257"/>
      <c r="D578" s="257"/>
      <c r="E578" s="257"/>
      <c r="F578" s="257"/>
      <c r="G578" s="257"/>
      <c r="H578" s="257"/>
      <c r="I578" s="257"/>
      <c r="J578" s="257"/>
      <c r="K578" s="257"/>
      <c r="L578" s="257"/>
      <c r="M578" s="257"/>
      <c r="N578" s="258"/>
    </row>
    <row r="579" spans="1:14" s="33" customFormat="1" ht="24.75" customHeight="1" thickBot="1" x14ac:dyDescent="0.25">
      <c r="A579" s="15">
        <v>289</v>
      </c>
      <c r="B579" s="22" t="s">
        <v>112</v>
      </c>
      <c r="C579" s="30" t="s">
        <v>29</v>
      </c>
      <c r="D579" s="22" t="s">
        <v>9</v>
      </c>
      <c r="E579" s="34">
        <v>120000</v>
      </c>
      <c r="F579" s="30" t="s">
        <v>47</v>
      </c>
      <c r="G579" s="34">
        <v>0</v>
      </c>
      <c r="H579" s="35">
        <f>E579-G579</f>
        <v>120000</v>
      </c>
      <c r="I579" s="22"/>
      <c r="J579" s="23" t="s">
        <v>123</v>
      </c>
      <c r="K579" s="30" t="s">
        <v>270</v>
      </c>
      <c r="L579" s="32">
        <f t="shared" ref="L579" si="384">H579</f>
        <v>120000</v>
      </c>
      <c r="M579" s="56"/>
      <c r="N579" s="55"/>
    </row>
    <row r="580" spans="1:14" s="33" customFormat="1" ht="37.5" customHeight="1" thickBot="1" x14ac:dyDescent="0.25">
      <c r="A580" s="256" t="s">
        <v>376</v>
      </c>
      <c r="B580" s="257"/>
      <c r="C580" s="257"/>
      <c r="D580" s="257"/>
      <c r="E580" s="257"/>
      <c r="F580" s="257"/>
      <c r="G580" s="257"/>
      <c r="H580" s="257"/>
      <c r="I580" s="257"/>
      <c r="J580" s="257"/>
      <c r="K580" s="257"/>
      <c r="L580" s="257"/>
      <c r="M580" s="257"/>
      <c r="N580" s="258"/>
    </row>
    <row r="581" spans="1:14" s="33" customFormat="1" ht="24.75" customHeight="1" thickBot="1" x14ac:dyDescent="0.25">
      <c r="A581" s="15">
        <v>290</v>
      </c>
      <c r="B581" s="22" t="s">
        <v>112</v>
      </c>
      <c r="C581" s="30" t="s">
        <v>29</v>
      </c>
      <c r="D581" s="22" t="s">
        <v>9</v>
      </c>
      <c r="E581" s="34">
        <v>120000</v>
      </c>
      <c r="F581" s="30" t="s">
        <v>47</v>
      </c>
      <c r="G581" s="34">
        <v>0</v>
      </c>
      <c r="H581" s="35">
        <f>E581-G581</f>
        <v>120000</v>
      </c>
      <c r="I581" s="22"/>
      <c r="J581" s="23" t="s">
        <v>123</v>
      </c>
      <c r="K581" s="30" t="s">
        <v>270</v>
      </c>
      <c r="L581" s="32">
        <f t="shared" ref="L581" si="385">H581</f>
        <v>120000</v>
      </c>
      <c r="M581" s="56"/>
      <c r="N581" s="55"/>
    </row>
    <row r="582" spans="1:14" s="33" customFormat="1" ht="37.5" customHeight="1" thickBot="1" x14ac:dyDescent="0.25">
      <c r="A582" s="256" t="s">
        <v>377</v>
      </c>
      <c r="B582" s="257"/>
      <c r="C582" s="257"/>
      <c r="D582" s="257"/>
      <c r="E582" s="257"/>
      <c r="F582" s="257"/>
      <c r="G582" s="257"/>
      <c r="H582" s="257"/>
      <c r="I582" s="257"/>
      <c r="J582" s="257"/>
      <c r="K582" s="257"/>
      <c r="L582" s="257"/>
      <c r="M582" s="257"/>
      <c r="N582" s="258"/>
    </row>
    <row r="583" spans="1:14" s="33" customFormat="1" ht="24.75" customHeight="1" thickBot="1" x14ac:dyDescent="0.25">
      <c r="A583" s="15">
        <v>291</v>
      </c>
      <c r="B583" s="22" t="s">
        <v>112</v>
      </c>
      <c r="C583" s="30" t="s">
        <v>20</v>
      </c>
      <c r="D583" s="22" t="s">
        <v>9</v>
      </c>
      <c r="E583" s="34">
        <v>90000</v>
      </c>
      <c r="F583" s="30" t="s">
        <v>47</v>
      </c>
      <c r="G583" s="34">
        <v>0</v>
      </c>
      <c r="H583" s="35">
        <f>E583-G583</f>
        <v>90000</v>
      </c>
      <c r="I583" s="22"/>
      <c r="J583" s="23" t="s">
        <v>20</v>
      </c>
      <c r="K583" s="30" t="s">
        <v>378</v>
      </c>
      <c r="L583" s="32">
        <f t="shared" ref="L583" si="386">H583</f>
        <v>90000</v>
      </c>
      <c r="M583" s="56"/>
      <c r="N583" s="55"/>
    </row>
    <row r="584" spans="1:14" s="33" customFormat="1" ht="33.75" customHeight="1" thickBot="1" x14ac:dyDescent="0.25">
      <c r="A584" s="256" t="s">
        <v>379</v>
      </c>
      <c r="B584" s="257"/>
      <c r="C584" s="257"/>
      <c r="D584" s="257"/>
      <c r="E584" s="257"/>
      <c r="F584" s="257"/>
      <c r="G584" s="257"/>
      <c r="H584" s="257"/>
      <c r="I584" s="257"/>
      <c r="J584" s="257"/>
      <c r="K584" s="257"/>
      <c r="L584" s="257"/>
      <c r="M584" s="257"/>
      <c r="N584" s="258"/>
    </row>
    <row r="585" spans="1:14" s="33" customFormat="1" ht="24.75" customHeight="1" thickBot="1" x14ac:dyDescent="0.25">
      <c r="A585" s="15">
        <v>292</v>
      </c>
      <c r="B585" s="22" t="s">
        <v>112</v>
      </c>
      <c r="C585" s="30" t="s">
        <v>29</v>
      </c>
      <c r="D585" s="22" t="s">
        <v>9</v>
      </c>
      <c r="E585" s="34">
        <v>234000</v>
      </c>
      <c r="F585" s="30" t="s">
        <v>47</v>
      </c>
      <c r="G585" s="34">
        <v>0</v>
      </c>
      <c r="H585" s="35">
        <f>E585-G585</f>
        <v>234000</v>
      </c>
      <c r="I585" s="22"/>
      <c r="J585" s="23" t="s">
        <v>123</v>
      </c>
      <c r="K585" s="30" t="s">
        <v>270</v>
      </c>
      <c r="L585" s="32">
        <f t="shared" ref="L585" si="387">H585</f>
        <v>234000</v>
      </c>
      <c r="M585" s="56"/>
      <c r="N585" s="55"/>
    </row>
    <row r="586" spans="1:14" s="33" customFormat="1" ht="33.75" customHeight="1" thickBot="1" x14ac:dyDescent="0.25">
      <c r="A586" s="256" t="s">
        <v>380</v>
      </c>
      <c r="B586" s="257"/>
      <c r="C586" s="257"/>
      <c r="D586" s="257"/>
      <c r="E586" s="257"/>
      <c r="F586" s="257"/>
      <c r="G586" s="257"/>
      <c r="H586" s="257"/>
      <c r="I586" s="257"/>
      <c r="J586" s="257"/>
      <c r="K586" s="257"/>
      <c r="L586" s="257"/>
      <c r="M586" s="257"/>
      <c r="N586" s="258"/>
    </row>
    <row r="587" spans="1:14" ht="22.5" customHeight="1" thickBot="1" x14ac:dyDescent="0.25">
      <c r="A587" s="15">
        <v>293</v>
      </c>
      <c r="B587" s="22" t="s">
        <v>112</v>
      </c>
      <c r="C587" s="30" t="s">
        <v>18</v>
      </c>
      <c r="D587" s="22" t="s">
        <v>9</v>
      </c>
      <c r="E587" s="34">
        <v>500000</v>
      </c>
      <c r="F587" s="30" t="s">
        <v>47</v>
      </c>
      <c r="G587" s="34">
        <v>0</v>
      </c>
      <c r="H587" s="35">
        <f>E587-G587</f>
        <v>500000</v>
      </c>
      <c r="I587" s="22"/>
      <c r="J587" s="23" t="s">
        <v>18</v>
      </c>
      <c r="K587" s="30" t="s">
        <v>381</v>
      </c>
      <c r="L587" s="32">
        <f t="shared" ref="L587" si="388">H587</f>
        <v>500000</v>
      </c>
      <c r="M587" s="56"/>
      <c r="N587" s="55"/>
    </row>
    <row r="588" spans="1:14" ht="22.5" customHeight="1" thickBot="1" x14ac:dyDescent="0.25">
      <c r="A588" s="256" t="s">
        <v>382</v>
      </c>
      <c r="B588" s="257"/>
      <c r="C588" s="257"/>
      <c r="D588" s="257"/>
      <c r="E588" s="257"/>
      <c r="F588" s="257"/>
      <c r="G588" s="257"/>
      <c r="H588" s="257"/>
      <c r="I588" s="257"/>
      <c r="J588" s="257"/>
      <c r="K588" s="257"/>
      <c r="L588" s="257"/>
      <c r="M588" s="257"/>
      <c r="N588" s="258"/>
    </row>
    <row r="589" spans="1:14" ht="22.5" customHeight="1" thickBot="1" x14ac:dyDescent="0.25">
      <c r="A589" s="38">
        <v>294</v>
      </c>
      <c r="B589" s="22" t="s">
        <v>112</v>
      </c>
      <c r="C589" s="30" t="s">
        <v>20</v>
      </c>
      <c r="D589" s="22" t="s">
        <v>9</v>
      </c>
      <c r="E589" s="34">
        <v>50000</v>
      </c>
      <c r="F589" s="30" t="s">
        <v>47</v>
      </c>
      <c r="G589" s="34">
        <v>0</v>
      </c>
      <c r="H589" s="35">
        <f>E589-G589</f>
        <v>50000</v>
      </c>
      <c r="I589" s="22"/>
      <c r="J589" s="23" t="s">
        <v>123</v>
      </c>
      <c r="K589" s="22">
        <v>4907</v>
      </c>
      <c r="L589" s="32">
        <f>H589</f>
        <v>50000</v>
      </c>
      <c r="M589" s="56"/>
      <c r="N589" s="55"/>
    </row>
    <row r="590" spans="1:14" ht="22.5" customHeight="1" thickBot="1" x14ac:dyDescent="0.25">
      <c r="A590" s="256" t="s">
        <v>386</v>
      </c>
      <c r="B590" s="257"/>
      <c r="C590" s="257"/>
      <c r="D590" s="257"/>
      <c r="E590" s="257"/>
      <c r="F590" s="257"/>
      <c r="G590" s="257"/>
      <c r="H590" s="257"/>
      <c r="I590" s="257"/>
      <c r="J590" s="257"/>
      <c r="K590" s="257"/>
      <c r="L590" s="257"/>
      <c r="M590" s="257"/>
      <c r="N590" s="258"/>
    </row>
    <row r="591" spans="1:14" ht="22.5" customHeight="1" thickBot="1" x14ac:dyDescent="0.25">
      <c r="A591" s="95">
        <v>295</v>
      </c>
      <c r="B591" s="88" t="s">
        <v>112</v>
      </c>
      <c r="C591" s="89" t="s">
        <v>39</v>
      </c>
      <c r="D591" s="88" t="s">
        <v>9</v>
      </c>
      <c r="E591" s="90">
        <v>120000</v>
      </c>
      <c r="F591" s="89" t="s">
        <v>47</v>
      </c>
      <c r="G591" s="90">
        <v>0</v>
      </c>
      <c r="H591" s="91">
        <f>E591-G591</f>
        <v>120000</v>
      </c>
      <c r="I591" s="88"/>
      <c r="J591" s="92" t="s">
        <v>41</v>
      </c>
      <c r="K591" s="88">
        <v>3009</v>
      </c>
      <c r="L591" s="93">
        <v>120000</v>
      </c>
      <c r="M591" s="56"/>
      <c r="N591" s="55"/>
    </row>
    <row r="592" spans="1:14" ht="22.5" customHeight="1" thickBot="1" x14ac:dyDescent="0.25">
      <c r="A592" s="260" t="s">
        <v>544</v>
      </c>
      <c r="B592" s="261"/>
      <c r="C592" s="261"/>
      <c r="D592" s="261"/>
      <c r="E592" s="261"/>
      <c r="F592" s="261"/>
      <c r="G592" s="261"/>
      <c r="H592" s="261"/>
      <c r="I592" s="261"/>
      <c r="J592" s="261"/>
      <c r="K592" s="261"/>
      <c r="L592" s="261"/>
      <c r="M592" s="261"/>
      <c r="N592" s="262"/>
    </row>
    <row r="593" spans="1:14" ht="22.5" customHeight="1" thickBot="1" x14ac:dyDescent="0.25">
      <c r="A593" s="38">
        <v>296</v>
      </c>
      <c r="B593" s="22" t="s">
        <v>112</v>
      </c>
      <c r="C593" s="30" t="s">
        <v>20</v>
      </c>
      <c r="D593" s="22" t="s">
        <v>9</v>
      </c>
      <c r="E593" s="34">
        <v>500000</v>
      </c>
      <c r="F593" s="30" t="s">
        <v>47</v>
      </c>
      <c r="G593" s="34">
        <v>0</v>
      </c>
      <c r="H593" s="35">
        <f>E593-G593</f>
        <v>500000</v>
      </c>
      <c r="I593" s="22"/>
      <c r="J593" s="23" t="s">
        <v>123</v>
      </c>
      <c r="K593" s="22">
        <v>4907</v>
      </c>
      <c r="L593" s="32">
        <f>H593</f>
        <v>500000</v>
      </c>
      <c r="M593" s="56"/>
      <c r="N593" s="55"/>
    </row>
    <row r="594" spans="1:14" ht="22.5" customHeight="1" thickBot="1" x14ac:dyDescent="0.25">
      <c r="A594" s="256" t="s">
        <v>387</v>
      </c>
      <c r="B594" s="257"/>
      <c r="C594" s="257"/>
      <c r="D594" s="257"/>
      <c r="E594" s="257"/>
      <c r="F594" s="257"/>
      <c r="G594" s="257"/>
      <c r="H594" s="257"/>
      <c r="I594" s="257"/>
      <c r="J594" s="257"/>
      <c r="K594" s="257"/>
      <c r="L594" s="257"/>
      <c r="M594" s="257"/>
      <c r="N594" s="258"/>
    </row>
    <row r="595" spans="1:14" ht="36.75" thickBot="1" x14ac:dyDescent="0.25">
      <c r="A595" s="38">
        <v>297</v>
      </c>
      <c r="B595" s="22" t="s">
        <v>187</v>
      </c>
      <c r="C595" s="30" t="s">
        <v>45</v>
      </c>
      <c r="D595" s="22" t="s">
        <v>9</v>
      </c>
      <c r="E595" s="34">
        <v>50000</v>
      </c>
      <c r="F595" s="30" t="s">
        <v>47</v>
      </c>
      <c r="G595" s="34">
        <v>0</v>
      </c>
      <c r="H595" s="35">
        <f>E595-G595</f>
        <v>50000</v>
      </c>
      <c r="I595" s="22"/>
      <c r="J595" s="23" t="s">
        <v>79</v>
      </c>
      <c r="K595" s="30" t="s">
        <v>268</v>
      </c>
      <c r="L595" s="32">
        <v>50000</v>
      </c>
      <c r="M595" s="56"/>
      <c r="N595" s="55"/>
    </row>
    <row r="596" spans="1:14" ht="26.25" customHeight="1" thickBot="1" x14ac:dyDescent="0.25">
      <c r="A596" s="256" t="s">
        <v>388</v>
      </c>
      <c r="B596" s="257"/>
      <c r="C596" s="257"/>
      <c r="D596" s="257"/>
      <c r="E596" s="257"/>
      <c r="F596" s="257"/>
      <c r="G596" s="257"/>
      <c r="H596" s="257"/>
      <c r="I596" s="257"/>
      <c r="J596" s="257"/>
      <c r="K596" s="257"/>
      <c r="L596" s="257"/>
      <c r="M596" s="257"/>
      <c r="N596" s="258"/>
    </row>
    <row r="597" spans="1:14" ht="36.75" thickBot="1" x14ac:dyDescent="0.25">
      <c r="A597" s="38">
        <v>298</v>
      </c>
      <c r="B597" s="22" t="s">
        <v>187</v>
      </c>
      <c r="C597" s="30" t="s">
        <v>45</v>
      </c>
      <c r="D597" s="22" t="s">
        <v>9</v>
      </c>
      <c r="E597" s="34">
        <v>30000</v>
      </c>
      <c r="F597" s="30" t="s">
        <v>47</v>
      </c>
      <c r="G597" s="34">
        <v>0</v>
      </c>
      <c r="H597" s="35">
        <f>E597-G597</f>
        <v>30000</v>
      </c>
      <c r="I597" s="22"/>
      <c r="J597" s="23" t="s">
        <v>79</v>
      </c>
      <c r="K597" s="30" t="s">
        <v>268</v>
      </c>
      <c r="L597" s="32">
        <v>30000</v>
      </c>
      <c r="M597" s="56"/>
      <c r="N597" s="55"/>
    </row>
    <row r="598" spans="1:14" ht="24.75" customHeight="1" thickBot="1" x14ac:dyDescent="0.25">
      <c r="A598" s="256" t="s">
        <v>389</v>
      </c>
      <c r="B598" s="257"/>
      <c r="C598" s="257"/>
      <c r="D598" s="257"/>
      <c r="E598" s="257"/>
      <c r="F598" s="257"/>
      <c r="G598" s="257"/>
      <c r="H598" s="257"/>
      <c r="I598" s="257"/>
      <c r="J598" s="257"/>
      <c r="K598" s="257"/>
      <c r="L598" s="257"/>
      <c r="M598" s="257"/>
      <c r="N598" s="258"/>
    </row>
    <row r="599" spans="1:14" ht="36.75" thickBot="1" x14ac:dyDescent="0.25">
      <c r="A599" s="38">
        <v>299</v>
      </c>
      <c r="B599" s="22" t="s">
        <v>187</v>
      </c>
      <c r="C599" s="30" t="s">
        <v>45</v>
      </c>
      <c r="D599" s="22" t="s">
        <v>9</v>
      </c>
      <c r="E599" s="34">
        <v>100000</v>
      </c>
      <c r="F599" s="30" t="s">
        <v>47</v>
      </c>
      <c r="G599" s="34">
        <v>0</v>
      </c>
      <c r="H599" s="35">
        <f>E599-G599</f>
        <v>100000</v>
      </c>
      <c r="I599" s="22"/>
      <c r="J599" s="23" t="s">
        <v>79</v>
      </c>
      <c r="K599" s="30" t="s">
        <v>268</v>
      </c>
      <c r="L599" s="32">
        <f>H599</f>
        <v>100000</v>
      </c>
      <c r="M599" s="56"/>
      <c r="N599" s="55"/>
    </row>
    <row r="600" spans="1:14" ht="27" customHeight="1" thickBot="1" x14ac:dyDescent="0.25">
      <c r="A600" s="256" t="s">
        <v>390</v>
      </c>
      <c r="B600" s="257"/>
      <c r="C600" s="257"/>
      <c r="D600" s="257"/>
      <c r="E600" s="257"/>
      <c r="F600" s="257"/>
      <c r="G600" s="257"/>
      <c r="H600" s="257"/>
      <c r="I600" s="257"/>
      <c r="J600" s="257"/>
      <c r="K600" s="257"/>
      <c r="L600" s="257"/>
      <c r="M600" s="257"/>
      <c r="N600" s="258"/>
    </row>
    <row r="601" spans="1:14" ht="36.75" thickBot="1" x14ac:dyDescent="0.25">
      <c r="A601" s="38">
        <v>300</v>
      </c>
      <c r="B601" s="22" t="s">
        <v>391</v>
      </c>
      <c r="C601" s="30" t="s">
        <v>26</v>
      </c>
      <c r="D601" s="22" t="s">
        <v>9</v>
      </c>
      <c r="E601" s="34">
        <v>200000</v>
      </c>
      <c r="F601" s="30" t="s">
        <v>47</v>
      </c>
      <c r="G601" s="34">
        <v>0</v>
      </c>
      <c r="H601" s="35">
        <f>E601-G601</f>
        <v>200000</v>
      </c>
      <c r="I601" s="22"/>
      <c r="J601" s="31" t="s">
        <v>18</v>
      </c>
      <c r="K601" s="39" t="s">
        <v>208</v>
      </c>
      <c r="L601" s="32">
        <f>H601</f>
        <v>200000</v>
      </c>
      <c r="M601" s="56"/>
      <c r="N601" s="55"/>
    </row>
    <row r="602" spans="1:14" ht="38.25" customHeight="1" thickBot="1" x14ac:dyDescent="0.25">
      <c r="A602" s="256" t="s">
        <v>392</v>
      </c>
      <c r="B602" s="257"/>
      <c r="C602" s="257"/>
      <c r="D602" s="257"/>
      <c r="E602" s="257"/>
      <c r="F602" s="257"/>
      <c r="G602" s="257"/>
      <c r="H602" s="257"/>
      <c r="I602" s="257"/>
      <c r="J602" s="257"/>
      <c r="K602" s="257"/>
      <c r="L602" s="257"/>
      <c r="M602" s="257"/>
      <c r="N602" s="258"/>
    </row>
    <row r="603" spans="1:14" ht="26.25" customHeight="1" thickBot="1" x14ac:dyDescent="0.25">
      <c r="A603" s="38">
        <v>301</v>
      </c>
      <c r="B603" s="22" t="s">
        <v>112</v>
      </c>
      <c r="C603" s="30" t="s">
        <v>16</v>
      </c>
      <c r="D603" s="22">
        <v>5069</v>
      </c>
      <c r="E603" s="34">
        <v>81531761.189999998</v>
      </c>
      <c r="F603" s="30" t="s">
        <v>47</v>
      </c>
      <c r="G603" s="34">
        <v>53826277.969999999</v>
      </c>
      <c r="H603" s="35">
        <f>E603-G603</f>
        <v>27705483.219999999</v>
      </c>
      <c r="I603" s="22"/>
      <c r="J603" s="31" t="s">
        <v>79</v>
      </c>
      <c r="K603" s="30" t="s">
        <v>274</v>
      </c>
      <c r="L603" s="32">
        <f>H603</f>
        <v>27705483.219999999</v>
      </c>
      <c r="M603" s="56"/>
      <c r="N603" s="55"/>
    </row>
    <row r="604" spans="1:14" ht="26.25" customHeight="1" thickBot="1" x14ac:dyDescent="0.25">
      <c r="A604" s="256" t="s">
        <v>393</v>
      </c>
      <c r="B604" s="257"/>
      <c r="C604" s="257"/>
      <c r="D604" s="257"/>
      <c r="E604" s="257"/>
      <c r="F604" s="257"/>
      <c r="G604" s="257"/>
      <c r="H604" s="257"/>
      <c r="I604" s="257"/>
      <c r="J604" s="257"/>
      <c r="K604" s="257"/>
      <c r="L604" s="257"/>
      <c r="M604" s="257"/>
      <c r="N604" s="258"/>
    </row>
    <row r="605" spans="1:14" ht="37.5" customHeight="1" thickBot="1" x14ac:dyDescent="0.25">
      <c r="A605" s="38">
        <v>302</v>
      </c>
      <c r="B605" s="22" t="s">
        <v>187</v>
      </c>
      <c r="C605" s="30" t="s">
        <v>30</v>
      </c>
      <c r="D605" s="22" t="s">
        <v>9</v>
      </c>
      <c r="E605" s="34">
        <v>120000</v>
      </c>
      <c r="F605" s="30" t="s">
        <v>47</v>
      </c>
      <c r="G605" s="34">
        <v>0</v>
      </c>
      <c r="H605" s="35">
        <f>E605-G605</f>
        <v>120000</v>
      </c>
      <c r="I605" s="22"/>
      <c r="J605" s="23" t="s">
        <v>79</v>
      </c>
      <c r="K605" s="30" t="s">
        <v>268</v>
      </c>
      <c r="L605" s="32">
        <f>H605</f>
        <v>120000</v>
      </c>
      <c r="M605" s="56"/>
      <c r="N605" s="55"/>
    </row>
    <row r="606" spans="1:14" ht="22.5" customHeight="1" thickBot="1" x14ac:dyDescent="0.25">
      <c r="A606" s="256" t="s">
        <v>394</v>
      </c>
      <c r="B606" s="257"/>
      <c r="C606" s="257"/>
      <c r="D606" s="257"/>
      <c r="E606" s="257"/>
      <c r="F606" s="257"/>
      <c r="G606" s="257"/>
      <c r="H606" s="257"/>
      <c r="I606" s="257"/>
      <c r="J606" s="257"/>
      <c r="K606" s="257"/>
      <c r="L606" s="257"/>
      <c r="M606" s="257"/>
      <c r="N606" s="258"/>
    </row>
    <row r="607" spans="1:14" ht="36.75" customHeight="1" thickBot="1" x14ac:dyDescent="0.25">
      <c r="A607" s="38">
        <v>303</v>
      </c>
      <c r="B607" s="22" t="s">
        <v>187</v>
      </c>
      <c r="C607" s="30" t="s">
        <v>30</v>
      </c>
      <c r="D607" s="22" t="s">
        <v>9</v>
      </c>
      <c r="E607" s="34">
        <v>50000</v>
      </c>
      <c r="F607" s="30" t="s">
        <v>47</v>
      </c>
      <c r="G607" s="34">
        <v>0</v>
      </c>
      <c r="H607" s="35">
        <f>E607-G607</f>
        <v>50000</v>
      </c>
      <c r="I607" s="22"/>
      <c r="J607" s="23" t="s">
        <v>79</v>
      </c>
      <c r="K607" s="30" t="s">
        <v>268</v>
      </c>
      <c r="L607" s="32">
        <f>H607</f>
        <v>50000</v>
      </c>
      <c r="M607" s="56"/>
      <c r="N607" s="55"/>
    </row>
    <row r="608" spans="1:14" ht="22.5" customHeight="1" thickBot="1" x14ac:dyDescent="0.25">
      <c r="A608" s="256" t="s">
        <v>395</v>
      </c>
      <c r="B608" s="257"/>
      <c r="C608" s="257"/>
      <c r="D608" s="257"/>
      <c r="E608" s="257"/>
      <c r="F608" s="257"/>
      <c r="G608" s="257"/>
      <c r="H608" s="257"/>
      <c r="I608" s="257"/>
      <c r="J608" s="257"/>
      <c r="K608" s="257"/>
      <c r="L608" s="257"/>
      <c r="M608" s="257"/>
      <c r="N608" s="258"/>
    </row>
    <row r="609" spans="1:14" ht="22.5" customHeight="1" thickBot="1" x14ac:dyDescent="0.25">
      <c r="A609" s="38">
        <v>304</v>
      </c>
      <c r="B609" s="22" t="s">
        <v>112</v>
      </c>
      <c r="C609" s="30" t="s">
        <v>39</v>
      </c>
      <c r="D609" s="22" t="s">
        <v>9</v>
      </c>
      <c r="E609" s="34">
        <v>80000</v>
      </c>
      <c r="F609" s="30" t="s">
        <v>47</v>
      </c>
      <c r="G609" s="34">
        <v>0</v>
      </c>
      <c r="H609" s="35">
        <f>E609-G609</f>
        <v>80000</v>
      </c>
      <c r="I609" s="22"/>
      <c r="J609" s="31" t="s">
        <v>79</v>
      </c>
      <c r="K609" s="30" t="s">
        <v>274</v>
      </c>
      <c r="L609" s="32">
        <f>H609</f>
        <v>80000</v>
      </c>
      <c r="M609" s="56"/>
      <c r="N609" s="55"/>
    </row>
    <row r="610" spans="1:14" ht="22.5" customHeight="1" thickBot="1" x14ac:dyDescent="0.25">
      <c r="A610" s="256" t="s">
        <v>396</v>
      </c>
      <c r="B610" s="257"/>
      <c r="C610" s="257"/>
      <c r="D610" s="257"/>
      <c r="E610" s="257"/>
      <c r="F610" s="257"/>
      <c r="G610" s="257"/>
      <c r="H610" s="257"/>
      <c r="I610" s="257"/>
      <c r="J610" s="257"/>
      <c r="K610" s="257"/>
      <c r="L610" s="257"/>
      <c r="M610" s="257"/>
      <c r="N610" s="258"/>
    </row>
    <row r="611" spans="1:14" ht="37.5" customHeight="1" thickBot="1" x14ac:dyDescent="0.25">
      <c r="A611" s="38">
        <v>305</v>
      </c>
      <c r="B611" s="22" t="s">
        <v>391</v>
      </c>
      <c r="C611" s="30" t="s">
        <v>16</v>
      </c>
      <c r="D611" s="22" t="s">
        <v>9</v>
      </c>
      <c r="E611" s="34">
        <v>3000000</v>
      </c>
      <c r="F611" s="30" t="s">
        <v>47</v>
      </c>
      <c r="G611" s="34">
        <v>0</v>
      </c>
      <c r="H611" s="35">
        <f>E611-G611</f>
        <v>3000000</v>
      </c>
      <c r="I611" s="22"/>
      <c r="J611" s="31" t="s">
        <v>18</v>
      </c>
      <c r="K611" s="39" t="s">
        <v>208</v>
      </c>
      <c r="L611" s="32">
        <f>H611</f>
        <v>3000000</v>
      </c>
      <c r="M611" s="56"/>
      <c r="N611" s="55"/>
    </row>
    <row r="612" spans="1:14" ht="22.5" customHeight="1" thickBot="1" x14ac:dyDescent="0.25">
      <c r="A612" s="256" t="s">
        <v>397</v>
      </c>
      <c r="B612" s="257"/>
      <c r="C612" s="257"/>
      <c r="D612" s="257"/>
      <c r="E612" s="257"/>
      <c r="F612" s="257"/>
      <c r="G612" s="257"/>
      <c r="H612" s="257"/>
      <c r="I612" s="257"/>
      <c r="J612" s="257"/>
      <c r="K612" s="257"/>
      <c r="L612" s="257"/>
      <c r="M612" s="257"/>
      <c r="N612" s="258"/>
    </row>
    <row r="613" spans="1:14" ht="22.5" customHeight="1" thickBot="1" x14ac:dyDescent="0.25">
      <c r="A613" s="38">
        <v>306</v>
      </c>
      <c r="B613" s="22" t="s">
        <v>112</v>
      </c>
      <c r="C613" s="30" t="s">
        <v>39</v>
      </c>
      <c r="D613" s="22" t="s">
        <v>9</v>
      </c>
      <c r="E613" s="34">
        <v>150000</v>
      </c>
      <c r="F613" s="30" t="s">
        <v>47</v>
      </c>
      <c r="G613" s="34">
        <v>0</v>
      </c>
      <c r="H613" s="35">
        <f>E613-G613</f>
        <v>150000</v>
      </c>
      <c r="I613" s="22"/>
      <c r="J613" s="31" t="s">
        <v>79</v>
      </c>
      <c r="K613" s="30" t="s">
        <v>274</v>
      </c>
      <c r="L613" s="32">
        <f>H613</f>
        <v>150000</v>
      </c>
      <c r="M613" s="56"/>
      <c r="N613" s="55"/>
    </row>
    <row r="614" spans="1:14" ht="30.75" customHeight="1" thickBot="1" x14ac:dyDescent="0.25">
      <c r="A614" s="256" t="s">
        <v>398</v>
      </c>
      <c r="B614" s="257"/>
      <c r="C614" s="257"/>
      <c r="D614" s="257"/>
      <c r="E614" s="257"/>
      <c r="F614" s="257"/>
      <c r="G614" s="257"/>
      <c r="H614" s="257"/>
      <c r="I614" s="257"/>
      <c r="J614" s="257"/>
      <c r="K614" s="257"/>
      <c r="L614" s="257"/>
      <c r="M614" s="257"/>
      <c r="N614" s="258"/>
    </row>
    <row r="615" spans="1:14" ht="24.75" thickBot="1" x14ac:dyDescent="0.25">
      <c r="A615" s="95">
        <v>307</v>
      </c>
      <c r="B615" s="88" t="s">
        <v>112</v>
      </c>
      <c r="C615" s="89" t="s">
        <v>19</v>
      </c>
      <c r="D615" s="88" t="s">
        <v>9</v>
      </c>
      <c r="E615" s="90">
        <v>60000</v>
      </c>
      <c r="F615" s="89" t="s">
        <v>47</v>
      </c>
      <c r="G615" s="90">
        <v>0</v>
      </c>
      <c r="H615" s="91">
        <f>E615-G615</f>
        <v>60000</v>
      </c>
      <c r="I615" s="88"/>
      <c r="J615" s="96" t="s">
        <v>41</v>
      </c>
      <c r="K615" s="89" t="s">
        <v>15</v>
      </c>
      <c r="L615" s="93">
        <f>H615</f>
        <v>60000</v>
      </c>
      <c r="M615" s="56"/>
      <c r="N615" s="55"/>
    </row>
    <row r="616" spans="1:14" ht="26.25" customHeight="1" thickBot="1" x14ac:dyDescent="0.25">
      <c r="A616" s="260" t="s">
        <v>545</v>
      </c>
      <c r="B616" s="261"/>
      <c r="C616" s="261"/>
      <c r="D616" s="261"/>
      <c r="E616" s="261"/>
      <c r="F616" s="261"/>
      <c r="G616" s="261"/>
      <c r="H616" s="261"/>
      <c r="I616" s="261"/>
      <c r="J616" s="261"/>
      <c r="K616" s="261"/>
      <c r="L616" s="261"/>
      <c r="M616" s="261"/>
      <c r="N616" s="262"/>
    </row>
    <row r="617" spans="1:14" ht="36.75" thickBot="1" x14ac:dyDescent="0.25">
      <c r="A617" s="38">
        <v>308</v>
      </c>
      <c r="B617" s="22" t="s">
        <v>121</v>
      </c>
      <c r="C617" s="30" t="s">
        <v>399</v>
      </c>
      <c r="D617" s="22" t="s">
        <v>9</v>
      </c>
      <c r="E617" s="34">
        <v>150000</v>
      </c>
      <c r="F617" s="30" t="s">
        <v>47</v>
      </c>
      <c r="G617" s="34">
        <v>0</v>
      </c>
      <c r="H617" s="35">
        <f>E617-G617</f>
        <v>150000</v>
      </c>
      <c r="I617" s="22"/>
      <c r="J617" s="31" t="s">
        <v>21</v>
      </c>
      <c r="K617" s="30" t="s">
        <v>400</v>
      </c>
      <c r="L617" s="32">
        <f>H617</f>
        <v>150000</v>
      </c>
      <c r="M617" s="56"/>
      <c r="N617" s="55"/>
    </row>
    <row r="618" spans="1:14" ht="30.75" customHeight="1" thickBot="1" x14ac:dyDescent="0.25">
      <c r="A618" s="256" t="s">
        <v>401</v>
      </c>
      <c r="B618" s="257"/>
      <c r="C618" s="257"/>
      <c r="D618" s="257"/>
      <c r="E618" s="257"/>
      <c r="F618" s="257"/>
      <c r="G618" s="257"/>
      <c r="H618" s="257"/>
      <c r="I618" s="257"/>
      <c r="J618" s="257"/>
      <c r="K618" s="257"/>
      <c r="L618" s="257"/>
      <c r="M618" s="257"/>
      <c r="N618" s="258"/>
    </row>
    <row r="619" spans="1:14" ht="36.75" thickBot="1" x14ac:dyDescent="0.25">
      <c r="A619" s="38">
        <v>309</v>
      </c>
      <c r="B619" s="22" t="s">
        <v>121</v>
      </c>
      <c r="C619" s="30" t="s">
        <v>21</v>
      </c>
      <c r="D619" s="22" t="s">
        <v>9</v>
      </c>
      <c r="E619" s="34">
        <v>150000</v>
      </c>
      <c r="F619" s="30" t="s">
        <v>47</v>
      </c>
      <c r="G619" s="34">
        <v>0</v>
      </c>
      <c r="H619" s="35">
        <f>E619-G619</f>
        <v>150000</v>
      </c>
      <c r="I619" s="22"/>
      <c r="J619" s="31" t="s">
        <v>399</v>
      </c>
      <c r="K619" s="30" t="s">
        <v>400</v>
      </c>
      <c r="L619" s="32">
        <f>H619</f>
        <v>150000</v>
      </c>
      <c r="M619" s="56"/>
      <c r="N619" s="55"/>
    </row>
    <row r="620" spans="1:14" ht="32.25" customHeight="1" thickBot="1" x14ac:dyDescent="0.25">
      <c r="A620" s="256" t="s">
        <v>403</v>
      </c>
      <c r="B620" s="257"/>
      <c r="C620" s="257"/>
      <c r="D620" s="257"/>
      <c r="E620" s="257"/>
      <c r="F620" s="257"/>
      <c r="G620" s="257"/>
      <c r="H620" s="257"/>
      <c r="I620" s="257"/>
      <c r="J620" s="257"/>
      <c r="K620" s="257"/>
      <c r="L620" s="257"/>
      <c r="M620" s="257"/>
      <c r="N620" s="258"/>
    </row>
    <row r="621" spans="1:14" ht="36.75" thickBot="1" x14ac:dyDescent="0.25">
      <c r="A621" s="38">
        <v>310</v>
      </c>
      <c r="B621" s="22" t="s">
        <v>187</v>
      </c>
      <c r="C621" s="30" t="s">
        <v>45</v>
      </c>
      <c r="D621" s="22" t="s">
        <v>9</v>
      </c>
      <c r="E621" s="34">
        <v>500000</v>
      </c>
      <c r="F621" s="30" t="s">
        <v>47</v>
      </c>
      <c r="G621" s="34">
        <v>0</v>
      </c>
      <c r="H621" s="35">
        <f>E621-G621</f>
        <v>500000</v>
      </c>
      <c r="I621" s="22"/>
      <c r="J621" s="23" t="s">
        <v>79</v>
      </c>
      <c r="K621" s="30" t="s">
        <v>268</v>
      </c>
      <c r="L621" s="32">
        <f>H621</f>
        <v>500000</v>
      </c>
      <c r="M621" s="56"/>
      <c r="N621" s="55"/>
    </row>
    <row r="622" spans="1:14" ht="24.75" customHeight="1" thickBot="1" x14ac:dyDescent="0.25">
      <c r="A622" s="256" t="s">
        <v>404</v>
      </c>
      <c r="B622" s="257"/>
      <c r="C622" s="257"/>
      <c r="D622" s="257"/>
      <c r="E622" s="257"/>
      <c r="F622" s="257"/>
      <c r="G622" s="257"/>
      <c r="H622" s="257"/>
      <c r="I622" s="257"/>
      <c r="J622" s="257"/>
      <c r="K622" s="257"/>
      <c r="L622" s="257"/>
      <c r="M622" s="257"/>
      <c r="N622" s="258"/>
    </row>
    <row r="623" spans="1:14" ht="36.75" thickBot="1" x14ac:dyDescent="0.25">
      <c r="A623" s="38">
        <v>311</v>
      </c>
      <c r="B623" s="22" t="s">
        <v>121</v>
      </c>
      <c r="C623" s="30" t="s">
        <v>21</v>
      </c>
      <c r="D623" s="22" t="s">
        <v>9</v>
      </c>
      <c r="E623" s="34">
        <v>100000</v>
      </c>
      <c r="F623" s="30" t="s">
        <v>47</v>
      </c>
      <c r="G623" s="34">
        <v>0</v>
      </c>
      <c r="H623" s="35">
        <f>E623-G623</f>
        <v>100000</v>
      </c>
      <c r="I623" s="22"/>
      <c r="J623" s="23" t="s">
        <v>21</v>
      </c>
      <c r="K623" s="30" t="s">
        <v>400</v>
      </c>
      <c r="L623" s="32">
        <f>H623</f>
        <v>100000</v>
      </c>
      <c r="M623" s="56"/>
      <c r="N623" s="55"/>
    </row>
    <row r="624" spans="1:14" ht="24" customHeight="1" thickBot="1" x14ac:dyDescent="0.25">
      <c r="A624" s="256" t="s">
        <v>405</v>
      </c>
      <c r="B624" s="257"/>
      <c r="C624" s="257"/>
      <c r="D624" s="257"/>
      <c r="E624" s="257"/>
      <c r="F624" s="257"/>
      <c r="G624" s="257"/>
      <c r="H624" s="257"/>
      <c r="I624" s="257"/>
      <c r="J624" s="257"/>
      <c r="K624" s="257"/>
      <c r="L624" s="257"/>
      <c r="M624" s="257"/>
      <c r="N624" s="258"/>
    </row>
    <row r="625" spans="1:14" ht="24.75" thickBot="1" x14ac:dyDescent="0.25">
      <c r="A625" s="95">
        <v>312</v>
      </c>
      <c r="B625" s="88" t="s">
        <v>112</v>
      </c>
      <c r="C625" s="89" t="s">
        <v>41</v>
      </c>
      <c r="D625" s="88" t="s">
        <v>9</v>
      </c>
      <c r="E625" s="90">
        <v>500000</v>
      </c>
      <c r="F625" s="89" t="s">
        <v>47</v>
      </c>
      <c r="G625" s="90">
        <v>0</v>
      </c>
      <c r="H625" s="91">
        <f>E625-G625</f>
        <v>500000</v>
      </c>
      <c r="I625" s="88"/>
      <c r="J625" s="92" t="s">
        <v>41</v>
      </c>
      <c r="K625" s="89" t="s">
        <v>15</v>
      </c>
      <c r="L625" s="93">
        <f>H625</f>
        <v>500000</v>
      </c>
      <c r="M625" s="56"/>
      <c r="N625" s="55"/>
    </row>
    <row r="626" spans="1:14" ht="25.5" customHeight="1" thickBot="1" x14ac:dyDescent="0.25">
      <c r="A626" s="260" t="s">
        <v>546</v>
      </c>
      <c r="B626" s="261"/>
      <c r="C626" s="261"/>
      <c r="D626" s="261"/>
      <c r="E626" s="261"/>
      <c r="F626" s="261"/>
      <c r="G626" s="261"/>
      <c r="H626" s="261"/>
      <c r="I626" s="261"/>
      <c r="J626" s="261"/>
      <c r="K626" s="261"/>
      <c r="L626" s="261"/>
      <c r="M626" s="261"/>
      <c r="N626" s="262"/>
    </row>
    <row r="627" spans="1:14" ht="36.75" thickBot="1" x14ac:dyDescent="0.25">
      <c r="A627" s="38">
        <v>313</v>
      </c>
      <c r="B627" s="22" t="s">
        <v>187</v>
      </c>
      <c r="C627" s="30" t="s">
        <v>30</v>
      </c>
      <c r="D627" s="22" t="s">
        <v>9</v>
      </c>
      <c r="E627" s="34">
        <v>200000</v>
      </c>
      <c r="F627" s="30" t="s">
        <v>47</v>
      </c>
      <c r="G627" s="34">
        <v>0</v>
      </c>
      <c r="H627" s="35">
        <f>E627-G627</f>
        <v>200000</v>
      </c>
      <c r="I627" s="22"/>
      <c r="J627" s="23" t="s">
        <v>79</v>
      </c>
      <c r="K627" s="30" t="s">
        <v>268</v>
      </c>
      <c r="L627" s="32">
        <f>H627</f>
        <v>200000</v>
      </c>
      <c r="M627" s="56"/>
      <c r="N627" s="55"/>
    </row>
    <row r="628" spans="1:14" ht="24.75" customHeight="1" thickBot="1" x14ac:dyDescent="0.25">
      <c r="A628" s="256" t="s">
        <v>406</v>
      </c>
      <c r="B628" s="257"/>
      <c r="C628" s="257"/>
      <c r="D628" s="257"/>
      <c r="E628" s="257"/>
      <c r="F628" s="257"/>
      <c r="G628" s="257"/>
      <c r="H628" s="257"/>
      <c r="I628" s="257"/>
      <c r="J628" s="257"/>
      <c r="K628" s="257"/>
      <c r="L628" s="257"/>
      <c r="M628" s="257"/>
      <c r="N628" s="258"/>
    </row>
    <row r="629" spans="1:14" ht="24.75" thickBot="1" x14ac:dyDescent="0.25">
      <c r="A629" s="38">
        <v>314</v>
      </c>
      <c r="B629" s="22" t="s">
        <v>112</v>
      </c>
      <c r="C629" s="30" t="s">
        <v>29</v>
      </c>
      <c r="D629" s="22" t="s">
        <v>9</v>
      </c>
      <c r="E629" s="34">
        <v>30000</v>
      </c>
      <c r="F629" s="30" t="s">
        <v>47</v>
      </c>
      <c r="G629" s="34">
        <v>0</v>
      </c>
      <c r="H629" s="35">
        <f>E629-G629</f>
        <v>30000</v>
      </c>
      <c r="I629" s="22"/>
      <c r="J629" s="23" t="s">
        <v>79</v>
      </c>
      <c r="K629" s="30" t="s">
        <v>268</v>
      </c>
      <c r="L629" s="32">
        <f>H629</f>
        <v>30000</v>
      </c>
      <c r="M629" s="56"/>
      <c r="N629" s="55"/>
    </row>
    <row r="630" spans="1:14" ht="24.75" customHeight="1" thickBot="1" x14ac:dyDescent="0.25">
      <c r="A630" s="256" t="s">
        <v>407</v>
      </c>
      <c r="B630" s="257"/>
      <c r="C630" s="257"/>
      <c r="D630" s="257"/>
      <c r="E630" s="257"/>
      <c r="F630" s="257"/>
      <c r="G630" s="257"/>
      <c r="H630" s="257"/>
      <c r="I630" s="257"/>
      <c r="J630" s="257"/>
      <c r="K630" s="257"/>
      <c r="L630" s="257"/>
      <c r="M630" s="257"/>
      <c r="N630" s="258"/>
    </row>
    <row r="631" spans="1:14" ht="24.75" thickBot="1" x14ac:dyDescent="0.25">
      <c r="A631" s="38">
        <v>315</v>
      </c>
      <c r="B631" s="22" t="s">
        <v>112</v>
      </c>
      <c r="C631" s="30" t="s">
        <v>29</v>
      </c>
      <c r="D631" s="22" t="s">
        <v>9</v>
      </c>
      <c r="E631" s="34">
        <v>30000</v>
      </c>
      <c r="F631" s="30" t="s">
        <v>47</v>
      </c>
      <c r="G631" s="34">
        <v>0</v>
      </c>
      <c r="H631" s="35">
        <f>E631-G631</f>
        <v>30000</v>
      </c>
      <c r="I631" s="22"/>
      <c r="J631" s="23" t="s">
        <v>79</v>
      </c>
      <c r="K631" s="30" t="s">
        <v>268</v>
      </c>
      <c r="L631" s="32">
        <f>H631</f>
        <v>30000</v>
      </c>
      <c r="M631" s="56"/>
      <c r="N631" s="55"/>
    </row>
    <row r="632" spans="1:14" ht="27" customHeight="1" thickBot="1" x14ac:dyDescent="0.25">
      <c r="A632" s="256" t="s">
        <v>408</v>
      </c>
      <c r="B632" s="257"/>
      <c r="C632" s="257"/>
      <c r="D632" s="257"/>
      <c r="E632" s="257"/>
      <c r="F632" s="257"/>
      <c r="G632" s="257"/>
      <c r="H632" s="257"/>
      <c r="I632" s="257"/>
      <c r="J632" s="257"/>
      <c r="K632" s="257"/>
      <c r="L632" s="257"/>
      <c r="M632" s="257"/>
      <c r="N632" s="258"/>
    </row>
    <row r="633" spans="1:14" ht="36.75" thickBot="1" x14ac:dyDescent="0.25">
      <c r="A633" s="38">
        <v>316</v>
      </c>
      <c r="B633" s="22" t="s">
        <v>391</v>
      </c>
      <c r="C633" s="30" t="s">
        <v>16</v>
      </c>
      <c r="D633" s="22" t="s">
        <v>9</v>
      </c>
      <c r="E633" s="34">
        <v>1000000</v>
      </c>
      <c r="F633" s="30" t="s">
        <v>47</v>
      </c>
      <c r="G633" s="34">
        <v>0</v>
      </c>
      <c r="H633" s="35">
        <f>E633-G633</f>
        <v>1000000</v>
      </c>
      <c r="I633" s="22"/>
      <c r="J633" s="31" t="s">
        <v>18</v>
      </c>
      <c r="K633" s="39" t="s">
        <v>208</v>
      </c>
      <c r="L633" s="32">
        <f>H633</f>
        <v>1000000</v>
      </c>
      <c r="M633" s="56"/>
      <c r="N633" s="55"/>
    </row>
    <row r="634" spans="1:14" ht="27.75" customHeight="1" thickBot="1" x14ac:dyDescent="0.25">
      <c r="A634" s="256" t="s">
        <v>409</v>
      </c>
      <c r="B634" s="257"/>
      <c r="C634" s="257"/>
      <c r="D634" s="257"/>
      <c r="E634" s="257"/>
      <c r="F634" s="257"/>
      <c r="G634" s="257"/>
      <c r="H634" s="257"/>
      <c r="I634" s="257"/>
      <c r="J634" s="257"/>
      <c r="K634" s="257"/>
      <c r="L634" s="257"/>
      <c r="M634" s="257"/>
      <c r="N634" s="258"/>
    </row>
    <row r="635" spans="1:14" ht="36.75" thickBot="1" x14ac:dyDescent="0.25">
      <c r="A635" s="38">
        <v>317</v>
      </c>
      <c r="B635" s="22" t="s">
        <v>391</v>
      </c>
      <c r="C635" s="30" t="s">
        <v>16</v>
      </c>
      <c r="D635" s="22" t="s">
        <v>9</v>
      </c>
      <c r="E635" s="34">
        <v>1000000</v>
      </c>
      <c r="F635" s="30" t="s">
        <v>47</v>
      </c>
      <c r="G635" s="34">
        <v>0</v>
      </c>
      <c r="H635" s="35">
        <f>E635-G635</f>
        <v>1000000</v>
      </c>
      <c r="I635" s="22"/>
      <c r="J635" s="31" t="s">
        <v>18</v>
      </c>
      <c r="K635" s="39" t="s">
        <v>208</v>
      </c>
      <c r="L635" s="32">
        <f>H635</f>
        <v>1000000</v>
      </c>
      <c r="M635" s="56"/>
      <c r="N635" s="55"/>
    </row>
    <row r="636" spans="1:14" ht="24" customHeight="1" thickBot="1" x14ac:dyDescent="0.25">
      <c r="A636" s="256" t="s">
        <v>410</v>
      </c>
      <c r="B636" s="257"/>
      <c r="C636" s="257"/>
      <c r="D636" s="257"/>
      <c r="E636" s="257"/>
      <c r="F636" s="257"/>
      <c r="G636" s="257"/>
      <c r="H636" s="257"/>
      <c r="I636" s="257"/>
      <c r="J636" s="257"/>
      <c r="K636" s="257"/>
      <c r="L636" s="257"/>
      <c r="M636" s="257"/>
      <c r="N636" s="258"/>
    </row>
    <row r="637" spans="1:14" ht="24.75" thickBot="1" x14ac:dyDescent="0.25">
      <c r="A637" s="38">
        <v>318</v>
      </c>
      <c r="B637" s="22" t="s">
        <v>112</v>
      </c>
      <c r="C637" s="30" t="s">
        <v>29</v>
      </c>
      <c r="D637" s="22" t="s">
        <v>9</v>
      </c>
      <c r="E637" s="34">
        <v>50000</v>
      </c>
      <c r="F637" s="30" t="s">
        <v>47</v>
      </c>
      <c r="G637" s="34">
        <v>0</v>
      </c>
      <c r="H637" s="35">
        <f>E637-G637</f>
        <v>50000</v>
      </c>
      <c r="I637" s="22"/>
      <c r="J637" s="23" t="s">
        <v>79</v>
      </c>
      <c r="K637" s="30" t="s">
        <v>268</v>
      </c>
      <c r="L637" s="32">
        <f>H637</f>
        <v>50000</v>
      </c>
      <c r="M637" s="56"/>
      <c r="N637" s="55"/>
    </row>
    <row r="638" spans="1:14" ht="27" customHeight="1" thickBot="1" x14ac:dyDescent="0.25">
      <c r="A638" s="256" t="s">
        <v>411</v>
      </c>
      <c r="B638" s="257"/>
      <c r="C638" s="257"/>
      <c r="D638" s="257"/>
      <c r="E638" s="257"/>
      <c r="F638" s="257"/>
      <c r="G638" s="257"/>
      <c r="H638" s="257"/>
      <c r="I638" s="257"/>
      <c r="J638" s="257"/>
      <c r="K638" s="257"/>
      <c r="L638" s="257"/>
      <c r="M638" s="257"/>
      <c r="N638" s="258"/>
    </row>
    <row r="639" spans="1:14" ht="36.75" thickBot="1" x14ac:dyDescent="0.25">
      <c r="A639" s="38">
        <v>319</v>
      </c>
      <c r="B639" s="22" t="s">
        <v>391</v>
      </c>
      <c r="C639" s="30" t="s">
        <v>16</v>
      </c>
      <c r="D639" s="22" t="s">
        <v>9</v>
      </c>
      <c r="E639" s="34">
        <v>25000000</v>
      </c>
      <c r="F639" s="30" t="s">
        <v>47</v>
      </c>
      <c r="G639" s="34">
        <v>0</v>
      </c>
      <c r="H639" s="35">
        <f>E639-G639</f>
        <v>25000000</v>
      </c>
      <c r="I639" s="22"/>
      <c r="J639" s="23" t="s">
        <v>41</v>
      </c>
      <c r="K639" s="39" t="s">
        <v>208</v>
      </c>
      <c r="L639" s="32">
        <f>H639</f>
        <v>25000000</v>
      </c>
      <c r="M639" s="56"/>
      <c r="N639" s="55"/>
    </row>
    <row r="640" spans="1:14" ht="21" customHeight="1" thickBot="1" x14ac:dyDescent="0.25">
      <c r="A640" s="256" t="s">
        <v>412</v>
      </c>
      <c r="B640" s="257"/>
      <c r="C640" s="257"/>
      <c r="D640" s="257"/>
      <c r="E640" s="257"/>
      <c r="F640" s="257"/>
      <c r="G640" s="257"/>
      <c r="H640" s="257"/>
      <c r="I640" s="257"/>
      <c r="J640" s="257"/>
      <c r="K640" s="257"/>
      <c r="L640" s="257"/>
      <c r="M640" s="257"/>
      <c r="N640" s="258"/>
    </row>
    <row r="641" spans="1:14" ht="24.75" thickBot="1" x14ac:dyDescent="0.25">
      <c r="A641" s="38">
        <v>320</v>
      </c>
      <c r="B641" s="22" t="s">
        <v>112</v>
      </c>
      <c r="C641" s="30" t="s">
        <v>20</v>
      </c>
      <c r="D641" s="22" t="s">
        <v>9</v>
      </c>
      <c r="E641" s="34">
        <v>1200000</v>
      </c>
      <c r="F641" s="30" t="s">
        <v>47</v>
      </c>
      <c r="G641" s="34">
        <v>0</v>
      </c>
      <c r="H641" s="35">
        <f>E641-G641</f>
        <v>1200000</v>
      </c>
      <c r="I641" s="22"/>
      <c r="J641" s="23" t="s">
        <v>79</v>
      </c>
      <c r="K641" s="30" t="s">
        <v>413</v>
      </c>
      <c r="L641" s="32">
        <f>H641</f>
        <v>1200000</v>
      </c>
      <c r="M641" s="56"/>
      <c r="N641" s="55"/>
    </row>
    <row r="642" spans="1:14" ht="24.75" customHeight="1" thickBot="1" x14ac:dyDescent="0.25">
      <c r="A642" s="256" t="s">
        <v>414</v>
      </c>
      <c r="B642" s="257"/>
      <c r="C642" s="257"/>
      <c r="D642" s="257"/>
      <c r="E642" s="257"/>
      <c r="F642" s="257"/>
      <c r="G642" s="257"/>
      <c r="H642" s="257"/>
      <c r="I642" s="257"/>
      <c r="J642" s="257"/>
      <c r="K642" s="257"/>
      <c r="L642" s="257"/>
      <c r="M642" s="257"/>
      <c r="N642" s="258"/>
    </row>
    <row r="643" spans="1:14" ht="36.75" thickBot="1" x14ac:dyDescent="0.25">
      <c r="A643" s="38">
        <v>321</v>
      </c>
      <c r="B643" s="22" t="s">
        <v>121</v>
      </c>
      <c r="C643" s="30" t="s">
        <v>21</v>
      </c>
      <c r="D643" s="22" t="s">
        <v>9</v>
      </c>
      <c r="E643" s="34">
        <v>200000</v>
      </c>
      <c r="F643" s="30" t="s">
        <v>47</v>
      </c>
      <c r="G643" s="34">
        <v>0</v>
      </c>
      <c r="H643" s="35">
        <f>E643-G643</f>
        <v>200000</v>
      </c>
      <c r="I643" s="22"/>
      <c r="J643" s="23" t="s">
        <v>21</v>
      </c>
      <c r="K643" s="30" t="s">
        <v>400</v>
      </c>
      <c r="L643" s="32">
        <f>H643</f>
        <v>200000</v>
      </c>
      <c r="M643" s="56"/>
      <c r="N643" s="55"/>
    </row>
    <row r="644" spans="1:14" ht="24.75" customHeight="1" thickBot="1" x14ac:dyDescent="0.25">
      <c r="A644" s="256" t="s">
        <v>415</v>
      </c>
      <c r="B644" s="257"/>
      <c r="C644" s="257"/>
      <c r="D644" s="257"/>
      <c r="E644" s="257"/>
      <c r="F644" s="257"/>
      <c r="G644" s="257"/>
      <c r="H644" s="257"/>
      <c r="I644" s="257"/>
      <c r="J644" s="257"/>
      <c r="K644" s="257"/>
      <c r="L644" s="257"/>
      <c r="M644" s="257"/>
      <c r="N644" s="258"/>
    </row>
    <row r="645" spans="1:14" ht="18.75" customHeight="1" thickBot="1" x14ac:dyDescent="0.25">
      <c r="A645" s="95">
        <v>322</v>
      </c>
      <c r="B645" s="88" t="s">
        <v>416</v>
      </c>
      <c r="C645" s="89" t="s">
        <v>25</v>
      </c>
      <c r="D645" s="88" t="s">
        <v>9</v>
      </c>
      <c r="E645" s="90">
        <v>1000000</v>
      </c>
      <c r="F645" s="89" t="s">
        <v>47</v>
      </c>
      <c r="G645" s="90">
        <v>0</v>
      </c>
      <c r="H645" s="91">
        <f>E645-G645</f>
        <v>1000000</v>
      </c>
      <c r="I645" s="88"/>
      <c r="J645" s="92" t="s">
        <v>41</v>
      </c>
      <c r="K645" s="89" t="s">
        <v>15</v>
      </c>
      <c r="L645" s="93">
        <f>H645</f>
        <v>1000000</v>
      </c>
      <c r="M645" s="56"/>
      <c r="N645" s="55"/>
    </row>
    <row r="646" spans="1:14" ht="33.75" customHeight="1" thickBot="1" x14ac:dyDescent="0.25">
      <c r="A646" s="260" t="s">
        <v>527</v>
      </c>
      <c r="B646" s="261"/>
      <c r="C646" s="261"/>
      <c r="D646" s="261"/>
      <c r="E646" s="261"/>
      <c r="F646" s="261"/>
      <c r="G646" s="261"/>
      <c r="H646" s="261"/>
      <c r="I646" s="261"/>
      <c r="J646" s="261"/>
      <c r="K646" s="261"/>
      <c r="L646" s="261"/>
      <c r="M646" s="261"/>
      <c r="N646" s="262"/>
    </row>
    <row r="647" spans="1:14" ht="36.75" thickBot="1" x14ac:dyDescent="0.25">
      <c r="A647" s="38">
        <v>323</v>
      </c>
      <c r="B647" s="22" t="s">
        <v>187</v>
      </c>
      <c r="C647" s="30" t="s">
        <v>30</v>
      </c>
      <c r="D647" s="22" t="s">
        <v>9</v>
      </c>
      <c r="E647" s="34">
        <v>200000</v>
      </c>
      <c r="F647" s="30" t="s">
        <v>47</v>
      </c>
      <c r="G647" s="34">
        <v>0</v>
      </c>
      <c r="H647" s="35">
        <f>E647-G647</f>
        <v>200000</v>
      </c>
      <c r="I647" s="22"/>
      <c r="J647" s="23" t="s">
        <v>79</v>
      </c>
      <c r="K647" s="30" t="s">
        <v>268</v>
      </c>
      <c r="L647" s="32">
        <f>H647</f>
        <v>200000</v>
      </c>
      <c r="M647" s="56"/>
      <c r="N647" s="55"/>
    </row>
    <row r="648" spans="1:14" ht="25.5" customHeight="1" thickBot="1" x14ac:dyDescent="0.25">
      <c r="A648" s="256" t="s">
        <v>417</v>
      </c>
      <c r="B648" s="257"/>
      <c r="C648" s="257"/>
      <c r="D648" s="257"/>
      <c r="E648" s="257"/>
      <c r="F648" s="257"/>
      <c r="G648" s="257"/>
      <c r="H648" s="257"/>
      <c r="I648" s="257"/>
      <c r="J648" s="257"/>
      <c r="K648" s="257"/>
      <c r="L648" s="257"/>
      <c r="M648" s="257"/>
      <c r="N648" s="258"/>
    </row>
    <row r="649" spans="1:14" ht="36.75" thickBot="1" x14ac:dyDescent="0.25">
      <c r="A649" s="38">
        <v>324</v>
      </c>
      <c r="B649" s="22" t="s">
        <v>187</v>
      </c>
      <c r="C649" s="30" t="s">
        <v>30</v>
      </c>
      <c r="D649" s="22" t="s">
        <v>9</v>
      </c>
      <c r="E649" s="34">
        <v>2000000</v>
      </c>
      <c r="F649" s="30" t="s">
        <v>47</v>
      </c>
      <c r="G649" s="34">
        <v>0</v>
      </c>
      <c r="H649" s="35">
        <f>E649-G649</f>
        <v>2000000</v>
      </c>
      <c r="I649" s="22"/>
      <c r="J649" s="23" t="s">
        <v>79</v>
      </c>
      <c r="K649" s="30" t="s">
        <v>268</v>
      </c>
      <c r="L649" s="32">
        <f>H649</f>
        <v>2000000</v>
      </c>
      <c r="M649" s="56"/>
      <c r="N649" s="55"/>
    </row>
    <row r="650" spans="1:14" ht="27" customHeight="1" thickBot="1" x14ac:dyDescent="0.25">
      <c r="A650" s="256" t="s">
        <v>418</v>
      </c>
      <c r="B650" s="257"/>
      <c r="C650" s="257"/>
      <c r="D650" s="257"/>
      <c r="E650" s="257"/>
      <c r="F650" s="257"/>
      <c r="G650" s="257"/>
      <c r="H650" s="257"/>
      <c r="I650" s="257"/>
      <c r="J650" s="257"/>
      <c r="K650" s="257"/>
      <c r="L650" s="257"/>
      <c r="M650" s="257"/>
      <c r="N650" s="258"/>
    </row>
    <row r="651" spans="1:14" ht="12.75" thickBot="1" x14ac:dyDescent="0.25">
      <c r="A651" s="38">
        <v>325</v>
      </c>
      <c r="B651" s="22" t="s">
        <v>49</v>
      </c>
      <c r="C651" s="30" t="s">
        <v>21</v>
      </c>
      <c r="D651" s="22" t="s">
        <v>9</v>
      </c>
      <c r="E651" s="34">
        <v>2000000</v>
      </c>
      <c r="F651" s="30" t="s">
        <v>47</v>
      </c>
      <c r="G651" s="34">
        <v>0</v>
      </c>
      <c r="H651" s="35">
        <f>E651-G651</f>
        <v>2000000</v>
      </c>
      <c r="I651" s="22"/>
      <c r="J651" s="23" t="s">
        <v>20</v>
      </c>
      <c r="K651" s="30" t="s">
        <v>378</v>
      </c>
      <c r="L651" s="32">
        <f>H651</f>
        <v>2000000</v>
      </c>
      <c r="M651" s="56"/>
      <c r="N651" s="55"/>
    </row>
    <row r="652" spans="1:14" ht="28.5" customHeight="1" thickBot="1" x14ac:dyDescent="0.25">
      <c r="A652" s="256" t="s">
        <v>419</v>
      </c>
      <c r="B652" s="257"/>
      <c r="C652" s="257"/>
      <c r="D652" s="257"/>
      <c r="E652" s="257"/>
      <c r="F652" s="257"/>
      <c r="G652" s="257"/>
      <c r="H652" s="257"/>
      <c r="I652" s="257"/>
      <c r="J652" s="257"/>
      <c r="K652" s="257"/>
      <c r="L652" s="257"/>
      <c r="M652" s="257"/>
      <c r="N652" s="258"/>
    </row>
    <row r="653" spans="1:14" ht="24.75" thickBot="1" x14ac:dyDescent="0.25">
      <c r="A653" s="38">
        <v>326</v>
      </c>
      <c r="B653" s="22" t="s">
        <v>112</v>
      </c>
      <c r="C653" s="30" t="s">
        <v>20</v>
      </c>
      <c r="D653" s="22" t="s">
        <v>9</v>
      </c>
      <c r="E653" s="34">
        <v>150000</v>
      </c>
      <c r="F653" s="30" t="s">
        <v>47</v>
      </c>
      <c r="G653" s="34">
        <v>0</v>
      </c>
      <c r="H653" s="35">
        <f>E653-G653</f>
        <v>150000</v>
      </c>
      <c r="I653" s="22"/>
      <c r="J653" s="23" t="s">
        <v>123</v>
      </c>
      <c r="K653" s="30" t="s">
        <v>270</v>
      </c>
      <c r="L653" s="32">
        <f>H653</f>
        <v>150000</v>
      </c>
      <c r="M653" s="56"/>
      <c r="N653" s="55"/>
    </row>
    <row r="654" spans="1:14" ht="36" customHeight="1" thickBot="1" x14ac:dyDescent="0.25">
      <c r="A654" s="256" t="s">
        <v>420</v>
      </c>
      <c r="B654" s="257"/>
      <c r="C654" s="257"/>
      <c r="D654" s="257"/>
      <c r="E654" s="257"/>
      <c r="F654" s="257"/>
      <c r="G654" s="257"/>
      <c r="H654" s="257"/>
      <c r="I654" s="257"/>
      <c r="J654" s="257"/>
      <c r="K654" s="257"/>
      <c r="L654" s="257"/>
      <c r="M654" s="257"/>
      <c r="N654" s="258"/>
    </row>
    <row r="655" spans="1:14" ht="24.75" thickBot="1" x14ac:dyDescent="0.25">
      <c r="A655" s="95">
        <v>327</v>
      </c>
      <c r="B655" s="88" t="s">
        <v>112</v>
      </c>
      <c r="C655" s="89" t="s">
        <v>26</v>
      </c>
      <c r="D655" s="88" t="s">
        <v>9</v>
      </c>
      <c r="E655" s="90">
        <v>200000</v>
      </c>
      <c r="F655" s="89" t="s">
        <v>47</v>
      </c>
      <c r="G655" s="90">
        <v>0</v>
      </c>
      <c r="H655" s="91">
        <f>E655-G655</f>
        <v>200000</v>
      </c>
      <c r="I655" s="88"/>
      <c r="J655" s="92" t="s">
        <v>41</v>
      </c>
      <c r="K655" s="89" t="s">
        <v>15</v>
      </c>
      <c r="L655" s="93">
        <f>H655</f>
        <v>200000</v>
      </c>
      <c r="M655" s="56"/>
      <c r="N655" s="94"/>
    </row>
    <row r="656" spans="1:14" ht="26.25" customHeight="1" thickBot="1" x14ac:dyDescent="0.25">
      <c r="A656" s="260" t="s">
        <v>528</v>
      </c>
      <c r="B656" s="261"/>
      <c r="C656" s="261"/>
      <c r="D656" s="261"/>
      <c r="E656" s="261"/>
      <c r="F656" s="261"/>
      <c r="G656" s="261"/>
      <c r="H656" s="261"/>
      <c r="I656" s="261"/>
      <c r="J656" s="261"/>
      <c r="K656" s="261"/>
      <c r="L656" s="261"/>
      <c r="M656" s="261"/>
      <c r="N656" s="262"/>
    </row>
    <row r="657" spans="1:15" ht="24.75" thickBot="1" x14ac:dyDescent="0.25">
      <c r="A657" s="38">
        <v>328</v>
      </c>
      <c r="B657" s="22" t="s">
        <v>112</v>
      </c>
      <c r="C657" s="30" t="s">
        <v>20</v>
      </c>
      <c r="D657" s="22" t="s">
        <v>9</v>
      </c>
      <c r="E657" s="34">
        <v>300000</v>
      </c>
      <c r="F657" s="30" t="s">
        <v>47</v>
      </c>
      <c r="G657" s="34">
        <v>0</v>
      </c>
      <c r="H657" s="35">
        <f>E657-G657</f>
        <v>300000</v>
      </c>
      <c r="I657" s="22"/>
      <c r="J657" s="23" t="s">
        <v>20</v>
      </c>
      <c r="K657" s="30" t="s">
        <v>378</v>
      </c>
      <c r="L657" s="32">
        <f>H657</f>
        <v>300000</v>
      </c>
      <c r="M657" s="56"/>
      <c r="N657" s="55"/>
    </row>
    <row r="658" spans="1:15" ht="26.25" customHeight="1" thickBot="1" x14ac:dyDescent="0.25">
      <c r="A658" s="256" t="s">
        <v>421</v>
      </c>
      <c r="B658" s="257"/>
      <c r="C658" s="257"/>
      <c r="D658" s="257"/>
      <c r="E658" s="257"/>
      <c r="F658" s="257"/>
      <c r="G658" s="257"/>
      <c r="H658" s="257"/>
      <c r="I658" s="257"/>
      <c r="J658" s="257"/>
      <c r="K658" s="257"/>
      <c r="L658" s="257"/>
      <c r="M658" s="257"/>
      <c r="N658" s="258"/>
    </row>
    <row r="659" spans="1:15" ht="36.75" thickBot="1" x14ac:dyDescent="0.25">
      <c r="A659" s="38">
        <v>329</v>
      </c>
      <c r="B659" s="22" t="s">
        <v>391</v>
      </c>
      <c r="C659" s="30" t="s">
        <v>31</v>
      </c>
      <c r="D659" s="22" t="s">
        <v>9</v>
      </c>
      <c r="E659" s="34">
        <v>10000000</v>
      </c>
      <c r="F659" s="30" t="s">
        <v>47</v>
      </c>
      <c r="G659" s="34">
        <v>0</v>
      </c>
      <c r="H659" s="35">
        <f>E659-G659</f>
        <v>10000000</v>
      </c>
      <c r="I659" s="22"/>
      <c r="J659" s="23" t="s">
        <v>19</v>
      </c>
      <c r="K659" s="39" t="s">
        <v>208</v>
      </c>
      <c r="L659" s="32">
        <f>H659</f>
        <v>10000000</v>
      </c>
      <c r="M659" s="56"/>
      <c r="N659" s="55"/>
    </row>
    <row r="660" spans="1:15" ht="28.5" customHeight="1" thickBot="1" x14ac:dyDescent="0.25">
      <c r="A660" s="256" t="s">
        <v>424</v>
      </c>
      <c r="B660" s="257"/>
      <c r="C660" s="257"/>
      <c r="D660" s="257"/>
      <c r="E660" s="257"/>
      <c r="F660" s="257"/>
      <c r="G660" s="257"/>
      <c r="H660" s="257"/>
      <c r="I660" s="257"/>
      <c r="J660" s="257"/>
      <c r="K660" s="257"/>
      <c r="L660" s="257"/>
      <c r="M660" s="257"/>
      <c r="N660" s="258"/>
    </row>
    <row r="661" spans="1:15" ht="36.75" thickBot="1" x14ac:dyDescent="0.25">
      <c r="A661" s="38">
        <v>330</v>
      </c>
      <c r="B661" s="22" t="s">
        <v>121</v>
      </c>
      <c r="C661" s="30" t="s">
        <v>30</v>
      </c>
      <c r="D661" s="22" t="s">
        <v>9</v>
      </c>
      <c r="E661" s="34">
        <v>300000</v>
      </c>
      <c r="F661" s="30" t="s">
        <v>47</v>
      </c>
      <c r="G661" s="34">
        <v>0</v>
      </c>
      <c r="H661" s="35">
        <f>E661-G661</f>
        <v>300000</v>
      </c>
      <c r="I661" s="22"/>
      <c r="J661" s="23" t="s">
        <v>30</v>
      </c>
      <c r="K661" s="30" t="s">
        <v>323</v>
      </c>
      <c r="L661" s="32">
        <f>H661</f>
        <v>300000</v>
      </c>
      <c r="M661" s="56"/>
      <c r="N661" s="55"/>
    </row>
    <row r="662" spans="1:15" ht="32.25" customHeight="1" thickBot="1" x14ac:dyDescent="0.25">
      <c r="A662" s="256" t="s">
        <v>425</v>
      </c>
      <c r="B662" s="257"/>
      <c r="C662" s="257"/>
      <c r="D662" s="257"/>
      <c r="E662" s="257"/>
      <c r="F662" s="257"/>
      <c r="G662" s="257"/>
      <c r="H662" s="257"/>
      <c r="I662" s="257"/>
      <c r="J662" s="257"/>
      <c r="K662" s="257"/>
      <c r="L662" s="257"/>
      <c r="M662" s="257"/>
      <c r="N662" s="258"/>
    </row>
    <row r="663" spans="1:15" ht="36.75" thickBot="1" x14ac:dyDescent="0.25">
      <c r="A663" s="38">
        <v>331</v>
      </c>
      <c r="B663" s="22" t="s">
        <v>391</v>
      </c>
      <c r="C663" s="30" t="s">
        <v>31</v>
      </c>
      <c r="D663" s="22" t="s">
        <v>9</v>
      </c>
      <c r="E663" s="34">
        <v>3000000</v>
      </c>
      <c r="F663" s="30" t="s">
        <v>47</v>
      </c>
      <c r="G663" s="34">
        <v>0</v>
      </c>
      <c r="H663" s="35">
        <f>E663-G663</f>
        <v>3000000</v>
      </c>
      <c r="I663" s="22"/>
      <c r="J663" s="23" t="s">
        <v>19</v>
      </c>
      <c r="K663" s="39" t="s">
        <v>208</v>
      </c>
      <c r="L663" s="32">
        <f>H663</f>
        <v>3000000</v>
      </c>
      <c r="M663" s="56"/>
      <c r="N663" s="55"/>
    </row>
    <row r="664" spans="1:15" ht="24" customHeight="1" thickBot="1" x14ac:dyDescent="0.25">
      <c r="A664" s="256" t="s">
        <v>426</v>
      </c>
      <c r="B664" s="257"/>
      <c r="C664" s="257"/>
      <c r="D664" s="257"/>
      <c r="E664" s="257"/>
      <c r="F664" s="257"/>
      <c r="G664" s="257"/>
      <c r="H664" s="257"/>
      <c r="I664" s="257"/>
      <c r="J664" s="257"/>
      <c r="K664" s="257"/>
      <c r="L664" s="257"/>
      <c r="M664" s="257"/>
      <c r="N664" s="258"/>
    </row>
    <row r="665" spans="1:15" ht="36.75" thickBot="1" x14ac:dyDescent="0.25">
      <c r="A665" s="38">
        <v>332</v>
      </c>
      <c r="B665" s="22" t="s">
        <v>391</v>
      </c>
      <c r="C665" s="30" t="s">
        <v>30</v>
      </c>
      <c r="D665" s="22" t="s">
        <v>9</v>
      </c>
      <c r="E665" s="34">
        <v>2000000</v>
      </c>
      <c r="F665" s="30" t="s">
        <v>47</v>
      </c>
      <c r="G665" s="34">
        <v>0</v>
      </c>
      <c r="H665" s="35">
        <f>E665-G665</f>
        <v>2000000</v>
      </c>
      <c r="I665" s="22"/>
      <c r="J665" s="23" t="s">
        <v>41</v>
      </c>
      <c r="K665" s="39" t="s">
        <v>208</v>
      </c>
      <c r="L665" s="32">
        <f>H665</f>
        <v>2000000</v>
      </c>
      <c r="M665" s="56"/>
      <c r="N665" s="55"/>
    </row>
    <row r="666" spans="1:15" ht="27.75" customHeight="1" thickBot="1" x14ac:dyDescent="0.25">
      <c r="A666" s="256" t="s">
        <v>427</v>
      </c>
      <c r="B666" s="257"/>
      <c r="C666" s="257"/>
      <c r="D666" s="257"/>
      <c r="E666" s="257"/>
      <c r="F666" s="257"/>
      <c r="G666" s="257"/>
      <c r="H666" s="257"/>
      <c r="I666" s="257"/>
      <c r="J666" s="257"/>
      <c r="K666" s="257"/>
      <c r="L666" s="257"/>
      <c r="M666" s="257"/>
      <c r="N666" s="258"/>
    </row>
    <row r="667" spans="1:15" ht="24.75" thickBot="1" x14ac:dyDescent="0.25">
      <c r="A667" s="38">
        <v>333</v>
      </c>
      <c r="B667" s="22" t="s">
        <v>366</v>
      </c>
      <c r="C667" s="30" t="s">
        <v>16</v>
      </c>
      <c r="D667" s="22" t="s">
        <v>9</v>
      </c>
      <c r="E667" s="34">
        <v>600000</v>
      </c>
      <c r="F667" s="30" t="s">
        <v>47</v>
      </c>
      <c r="G667" s="34">
        <v>0</v>
      </c>
      <c r="H667" s="35">
        <f>E667-G667</f>
        <v>600000</v>
      </c>
      <c r="I667" s="22"/>
      <c r="J667" s="23" t="s">
        <v>79</v>
      </c>
      <c r="K667" s="30" t="s">
        <v>268</v>
      </c>
      <c r="L667" s="32">
        <f>H667</f>
        <v>600000</v>
      </c>
      <c r="M667" s="56"/>
      <c r="N667" s="55"/>
    </row>
    <row r="668" spans="1:15" ht="29.25" customHeight="1" thickBot="1" x14ac:dyDescent="0.25">
      <c r="A668" s="256" t="s">
        <v>476</v>
      </c>
      <c r="B668" s="257"/>
      <c r="C668" s="257"/>
      <c r="D668" s="257"/>
      <c r="E668" s="257"/>
      <c r="F668" s="257"/>
      <c r="G668" s="257"/>
      <c r="H668" s="257"/>
      <c r="I668" s="257"/>
      <c r="J668" s="257"/>
      <c r="K668" s="257"/>
      <c r="L668" s="257"/>
      <c r="M668" s="257"/>
      <c r="N668" s="258"/>
    </row>
    <row r="669" spans="1:15" ht="24.75" thickBot="1" x14ac:dyDescent="0.25">
      <c r="A669" s="38">
        <v>334</v>
      </c>
      <c r="B669" s="22" t="s">
        <v>366</v>
      </c>
      <c r="C669" s="30" t="s">
        <v>13</v>
      </c>
      <c r="D669" s="22" t="s">
        <v>9</v>
      </c>
      <c r="E669" s="34">
        <v>300000</v>
      </c>
      <c r="F669" s="30" t="s">
        <v>47</v>
      </c>
      <c r="G669" s="34">
        <v>0</v>
      </c>
      <c r="H669" s="35">
        <f>E669-G669</f>
        <v>300000</v>
      </c>
      <c r="I669" s="22"/>
      <c r="J669" s="23" t="s">
        <v>13</v>
      </c>
      <c r="K669" s="30" t="s">
        <v>14</v>
      </c>
      <c r="L669" s="32">
        <f>H669</f>
        <v>300000</v>
      </c>
      <c r="M669" s="56"/>
      <c r="N669" s="55"/>
    </row>
    <row r="670" spans="1:15" ht="24" customHeight="1" thickBot="1" x14ac:dyDescent="0.25">
      <c r="A670" s="256" t="s">
        <v>428</v>
      </c>
      <c r="B670" s="257"/>
      <c r="C670" s="257"/>
      <c r="D670" s="257"/>
      <c r="E670" s="257"/>
      <c r="F670" s="257"/>
      <c r="G670" s="257"/>
      <c r="H670" s="257"/>
      <c r="I670" s="257"/>
      <c r="J670" s="257"/>
      <c r="K670" s="257"/>
      <c r="L670" s="257"/>
      <c r="M670" s="257"/>
      <c r="N670" s="258"/>
    </row>
    <row r="671" spans="1:15" ht="24" customHeight="1" thickBot="1" x14ac:dyDescent="0.25">
      <c r="A671" s="15">
        <v>335</v>
      </c>
      <c r="B671" s="22" t="s">
        <v>366</v>
      </c>
      <c r="C671" s="36" t="s">
        <v>679</v>
      </c>
      <c r="D671" s="22" t="s">
        <v>9</v>
      </c>
      <c r="E671" s="34">
        <v>200000</v>
      </c>
      <c r="F671" s="30" t="s">
        <v>47</v>
      </c>
      <c r="G671" s="34">
        <v>0</v>
      </c>
      <c r="H671" s="35">
        <f>E671-G671</f>
        <v>200000</v>
      </c>
      <c r="I671" s="106"/>
      <c r="J671" s="31" t="s">
        <v>20</v>
      </c>
      <c r="K671" s="126" t="s">
        <v>208</v>
      </c>
      <c r="L671" s="32">
        <f>H671</f>
        <v>200000</v>
      </c>
      <c r="M671" s="130" t="s">
        <v>680</v>
      </c>
      <c r="N671" s="128">
        <v>140</v>
      </c>
      <c r="O671" s="104"/>
    </row>
    <row r="672" spans="1:15" ht="36.75" customHeight="1" thickBot="1" x14ac:dyDescent="0.25">
      <c r="A672" s="256" t="s">
        <v>675</v>
      </c>
      <c r="B672" s="257"/>
      <c r="C672" s="257"/>
      <c r="D672" s="257"/>
      <c r="E672" s="257"/>
      <c r="F672" s="257"/>
      <c r="G672" s="257"/>
      <c r="H672" s="257"/>
      <c r="I672" s="257"/>
      <c r="J672" s="257"/>
      <c r="K672" s="257"/>
      <c r="L672" s="257"/>
      <c r="M672" s="257"/>
      <c r="N672" s="258"/>
    </row>
    <row r="673" spans="1:14" ht="24.75" thickBot="1" x14ac:dyDescent="0.25">
      <c r="A673" s="38">
        <v>336</v>
      </c>
      <c r="B673" s="22" t="s">
        <v>366</v>
      </c>
      <c r="C673" s="30" t="s">
        <v>16</v>
      </c>
      <c r="D673" s="22" t="s">
        <v>9</v>
      </c>
      <c r="E673" s="34">
        <v>800000</v>
      </c>
      <c r="F673" s="30" t="s">
        <v>47</v>
      </c>
      <c r="G673" s="34">
        <v>0</v>
      </c>
      <c r="H673" s="35">
        <f>E673-G673</f>
        <v>800000</v>
      </c>
      <c r="I673" s="22"/>
      <c r="J673" s="23" t="s">
        <v>16</v>
      </c>
      <c r="K673" s="30" t="s">
        <v>475</v>
      </c>
      <c r="L673" s="32">
        <f>H673</f>
        <v>800000</v>
      </c>
      <c r="M673" s="56"/>
      <c r="N673" s="55"/>
    </row>
    <row r="674" spans="1:14" ht="24" customHeight="1" thickBot="1" x14ac:dyDescent="0.25">
      <c r="A674" s="256" t="s">
        <v>488</v>
      </c>
      <c r="B674" s="257"/>
      <c r="C674" s="257"/>
      <c r="D674" s="257"/>
      <c r="E674" s="257"/>
      <c r="F674" s="257"/>
      <c r="G674" s="257"/>
      <c r="H674" s="257"/>
      <c r="I674" s="257"/>
      <c r="J674" s="257"/>
      <c r="K674" s="257"/>
      <c r="L674" s="257"/>
      <c r="M674" s="257"/>
      <c r="N674" s="258"/>
    </row>
    <row r="675" spans="1:14" ht="36.75" thickBot="1" x14ac:dyDescent="0.25">
      <c r="A675" s="38">
        <v>337</v>
      </c>
      <c r="B675" s="22" t="s">
        <v>463</v>
      </c>
      <c r="C675" s="30" t="s">
        <v>16</v>
      </c>
      <c r="D675" s="22" t="s">
        <v>9</v>
      </c>
      <c r="E675" s="34">
        <v>5000000</v>
      </c>
      <c r="F675" s="30" t="s">
        <v>47</v>
      </c>
      <c r="G675" s="34">
        <v>0</v>
      </c>
      <c r="H675" s="35">
        <f>E675-G675</f>
        <v>5000000</v>
      </c>
      <c r="I675" s="22"/>
      <c r="J675" s="31" t="s">
        <v>18</v>
      </c>
      <c r="K675" s="39">
        <v>4478</v>
      </c>
      <c r="L675" s="32">
        <f>H675</f>
        <v>5000000</v>
      </c>
      <c r="M675" s="56"/>
      <c r="N675" s="55"/>
    </row>
    <row r="676" spans="1:14" ht="24" customHeight="1" thickBot="1" x14ac:dyDescent="0.25">
      <c r="A676" s="256" t="s">
        <v>464</v>
      </c>
      <c r="B676" s="257"/>
      <c r="C676" s="257"/>
      <c r="D676" s="257"/>
      <c r="E676" s="257"/>
      <c r="F676" s="257"/>
      <c r="G676" s="257"/>
      <c r="H676" s="257"/>
      <c r="I676" s="257"/>
      <c r="J676" s="257"/>
      <c r="K676" s="257"/>
      <c r="L676" s="257"/>
      <c r="M676" s="257"/>
      <c r="N676" s="258"/>
    </row>
    <row r="677" spans="1:14" ht="24.75" thickBot="1" x14ac:dyDescent="0.25">
      <c r="A677" s="38">
        <v>338</v>
      </c>
      <c r="B677" s="22" t="s">
        <v>366</v>
      </c>
      <c r="C677" s="30" t="s">
        <v>48</v>
      </c>
      <c r="D677" s="22" t="s">
        <v>9</v>
      </c>
      <c r="E677" s="34">
        <v>240000</v>
      </c>
      <c r="F677" s="30" t="s">
        <v>47</v>
      </c>
      <c r="G677" s="34">
        <v>0</v>
      </c>
      <c r="H677" s="35">
        <f>E677-G677</f>
        <v>240000</v>
      </c>
      <c r="I677" s="22"/>
      <c r="J677" s="23" t="s">
        <v>48</v>
      </c>
      <c r="K677" s="30" t="s">
        <v>433</v>
      </c>
      <c r="L677" s="32">
        <f>H677</f>
        <v>240000</v>
      </c>
      <c r="M677" s="56"/>
      <c r="N677" s="55"/>
    </row>
    <row r="678" spans="1:14" ht="24" customHeight="1" thickBot="1" x14ac:dyDescent="0.25">
      <c r="A678" s="256" t="s">
        <v>508</v>
      </c>
      <c r="B678" s="257"/>
      <c r="C678" s="257"/>
      <c r="D678" s="257"/>
      <c r="E678" s="257"/>
      <c r="F678" s="257"/>
      <c r="G678" s="257"/>
      <c r="H678" s="257"/>
      <c r="I678" s="257"/>
      <c r="J678" s="257"/>
      <c r="K678" s="257"/>
      <c r="L678" s="257"/>
      <c r="M678" s="257"/>
      <c r="N678" s="258"/>
    </row>
    <row r="679" spans="1:14" ht="36.75" thickBot="1" x14ac:dyDescent="0.25">
      <c r="A679" s="38">
        <v>339</v>
      </c>
      <c r="B679" s="22" t="s">
        <v>463</v>
      </c>
      <c r="C679" s="30" t="s">
        <v>23</v>
      </c>
      <c r="D679" s="22" t="s">
        <v>9</v>
      </c>
      <c r="E679" s="34">
        <v>1000000</v>
      </c>
      <c r="F679" s="30" t="s">
        <v>47</v>
      </c>
      <c r="G679" s="34">
        <v>0</v>
      </c>
      <c r="H679" s="35">
        <f>E679-G679</f>
        <v>1000000</v>
      </c>
      <c r="I679" s="22"/>
      <c r="J679" s="31" t="s">
        <v>18</v>
      </c>
      <c r="K679" s="39">
        <v>4478</v>
      </c>
      <c r="L679" s="32">
        <f>H679</f>
        <v>1000000</v>
      </c>
      <c r="M679" s="56"/>
      <c r="N679" s="55"/>
    </row>
    <row r="680" spans="1:14" ht="25.5" customHeight="1" thickBot="1" x14ac:dyDescent="0.25">
      <c r="A680" s="256" t="s">
        <v>465</v>
      </c>
      <c r="B680" s="257"/>
      <c r="C680" s="257"/>
      <c r="D680" s="257"/>
      <c r="E680" s="257"/>
      <c r="F680" s="257"/>
      <c r="G680" s="257"/>
      <c r="H680" s="257"/>
      <c r="I680" s="257"/>
      <c r="J680" s="257"/>
      <c r="K680" s="257"/>
      <c r="L680" s="257"/>
      <c r="M680" s="257"/>
      <c r="N680" s="258"/>
    </row>
    <row r="681" spans="1:14" ht="25.5" customHeight="1" thickBot="1" x14ac:dyDescent="0.25">
      <c r="A681" s="77">
        <v>340</v>
      </c>
      <c r="B681" s="22" t="s">
        <v>366</v>
      </c>
      <c r="C681" s="30" t="s">
        <v>48</v>
      </c>
      <c r="D681" s="22" t="s">
        <v>9</v>
      </c>
      <c r="E681" s="34">
        <v>240000</v>
      </c>
      <c r="F681" s="30" t="s">
        <v>47</v>
      </c>
      <c r="G681" s="34">
        <v>0</v>
      </c>
      <c r="H681" s="35">
        <f>E681-G681</f>
        <v>240000</v>
      </c>
      <c r="I681" s="22"/>
      <c r="J681" s="31" t="s">
        <v>48</v>
      </c>
      <c r="K681" s="30">
        <v>3040</v>
      </c>
      <c r="L681" s="32">
        <f>H681</f>
        <v>240000</v>
      </c>
      <c r="M681" s="56"/>
      <c r="N681" s="55"/>
    </row>
    <row r="682" spans="1:14" ht="25.5" customHeight="1" thickBot="1" x14ac:dyDescent="0.25">
      <c r="A682" s="256" t="s">
        <v>509</v>
      </c>
      <c r="B682" s="257"/>
      <c r="C682" s="257"/>
      <c r="D682" s="257"/>
      <c r="E682" s="257"/>
      <c r="F682" s="257"/>
      <c r="G682" s="257"/>
      <c r="H682" s="257"/>
      <c r="I682" s="257"/>
      <c r="J682" s="257"/>
      <c r="K682" s="257"/>
      <c r="L682" s="257"/>
      <c r="M682" s="257"/>
      <c r="N682" s="258"/>
    </row>
    <row r="683" spans="1:14" ht="34.5" customHeight="1" thickBot="1" x14ac:dyDescent="0.25">
      <c r="A683" s="77">
        <v>341</v>
      </c>
      <c r="B683" s="22" t="s">
        <v>463</v>
      </c>
      <c r="C683" s="30" t="s">
        <v>16</v>
      </c>
      <c r="D683" s="22" t="s">
        <v>9</v>
      </c>
      <c r="E683" s="34">
        <v>100000</v>
      </c>
      <c r="F683" s="30" t="s">
        <v>47</v>
      </c>
      <c r="G683" s="34">
        <v>0</v>
      </c>
      <c r="H683" s="35">
        <f>E683-G683</f>
        <v>100000</v>
      </c>
      <c r="I683" s="22"/>
      <c r="J683" s="31" t="s">
        <v>18</v>
      </c>
      <c r="K683" s="30" t="s">
        <v>22</v>
      </c>
      <c r="L683" s="32">
        <f>H683</f>
        <v>100000</v>
      </c>
      <c r="M683" s="56"/>
      <c r="N683" s="55"/>
    </row>
    <row r="684" spans="1:14" ht="24" customHeight="1" thickBot="1" x14ac:dyDescent="0.25">
      <c r="A684" s="256" t="s">
        <v>510</v>
      </c>
      <c r="B684" s="257"/>
      <c r="C684" s="257"/>
      <c r="D684" s="257"/>
      <c r="E684" s="257"/>
      <c r="F684" s="257"/>
      <c r="G684" s="257"/>
      <c r="H684" s="257"/>
      <c r="I684" s="257"/>
      <c r="J684" s="257"/>
      <c r="K684" s="257"/>
      <c r="L684" s="257"/>
      <c r="M684" s="257"/>
      <c r="N684" s="258"/>
    </row>
    <row r="685" spans="1:14" ht="24.75" thickBot="1" x14ac:dyDescent="0.25">
      <c r="A685" s="95">
        <v>342</v>
      </c>
      <c r="B685" s="88" t="s">
        <v>366</v>
      </c>
      <c r="C685" s="89" t="s">
        <v>41</v>
      </c>
      <c r="D685" s="88" t="s">
        <v>9</v>
      </c>
      <c r="E685" s="90">
        <v>300000</v>
      </c>
      <c r="F685" s="89" t="s">
        <v>47</v>
      </c>
      <c r="G685" s="90">
        <v>0</v>
      </c>
      <c r="H685" s="91">
        <f>E685-G685</f>
        <v>300000</v>
      </c>
      <c r="I685" s="88"/>
      <c r="J685" s="92" t="s">
        <v>41</v>
      </c>
      <c r="K685" s="89" t="s">
        <v>15</v>
      </c>
      <c r="L685" s="93">
        <f>H685</f>
        <v>300000</v>
      </c>
      <c r="M685" s="56"/>
      <c r="N685" s="94"/>
    </row>
    <row r="686" spans="1:14" ht="24" customHeight="1" thickBot="1" x14ac:dyDescent="0.25">
      <c r="A686" s="260" t="s">
        <v>529</v>
      </c>
      <c r="B686" s="261"/>
      <c r="C686" s="261"/>
      <c r="D686" s="261"/>
      <c r="E686" s="261"/>
      <c r="F686" s="261"/>
      <c r="G686" s="261"/>
      <c r="H686" s="261"/>
      <c r="I686" s="261"/>
      <c r="J686" s="261"/>
      <c r="K686" s="261"/>
      <c r="L686" s="261"/>
      <c r="M686" s="261"/>
      <c r="N686" s="262"/>
    </row>
    <row r="687" spans="1:14" ht="24.75" thickBot="1" x14ac:dyDescent="0.25">
      <c r="A687" s="95">
        <v>343</v>
      </c>
      <c r="B687" s="88" t="s">
        <v>366</v>
      </c>
      <c r="C687" s="89" t="s">
        <v>41</v>
      </c>
      <c r="D687" s="88" t="s">
        <v>9</v>
      </c>
      <c r="E687" s="90">
        <v>300000</v>
      </c>
      <c r="F687" s="89" t="s">
        <v>47</v>
      </c>
      <c r="G687" s="90">
        <v>0</v>
      </c>
      <c r="H687" s="91">
        <f>E687-G687</f>
        <v>300000</v>
      </c>
      <c r="I687" s="88"/>
      <c r="J687" s="92" t="s">
        <v>41</v>
      </c>
      <c r="K687" s="89" t="s">
        <v>15</v>
      </c>
      <c r="L687" s="93">
        <f>H687</f>
        <v>300000</v>
      </c>
      <c r="M687" s="56"/>
      <c r="N687" s="94"/>
    </row>
    <row r="688" spans="1:14" ht="24" customHeight="1" thickBot="1" x14ac:dyDescent="0.25">
      <c r="A688" s="260" t="s">
        <v>530</v>
      </c>
      <c r="B688" s="261"/>
      <c r="C688" s="261"/>
      <c r="D688" s="261"/>
      <c r="E688" s="261"/>
      <c r="F688" s="261"/>
      <c r="G688" s="261"/>
      <c r="H688" s="261"/>
      <c r="I688" s="261"/>
      <c r="J688" s="261"/>
      <c r="K688" s="261"/>
      <c r="L688" s="261"/>
      <c r="M688" s="261"/>
      <c r="N688" s="262"/>
    </row>
    <row r="689" spans="1:15" ht="24.75" thickBot="1" x14ac:dyDescent="0.25">
      <c r="A689" s="95">
        <v>344</v>
      </c>
      <c r="B689" s="88" t="s">
        <v>366</v>
      </c>
      <c r="C689" s="89" t="s">
        <v>41</v>
      </c>
      <c r="D689" s="88" t="s">
        <v>9</v>
      </c>
      <c r="E689" s="90">
        <v>300000</v>
      </c>
      <c r="F689" s="89" t="s">
        <v>47</v>
      </c>
      <c r="G689" s="90">
        <v>0</v>
      </c>
      <c r="H689" s="91">
        <f>E689-G689</f>
        <v>300000</v>
      </c>
      <c r="I689" s="88"/>
      <c r="J689" s="92" t="s">
        <v>41</v>
      </c>
      <c r="K689" s="89" t="s">
        <v>15</v>
      </c>
      <c r="L689" s="93">
        <f>H689</f>
        <v>300000</v>
      </c>
      <c r="M689" s="56"/>
      <c r="N689" s="94"/>
    </row>
    <row r="690" spans="1:15" ht="24" customHeight="1" thickBot="1" x14ac:dyDescent="0.25">
      <c r="A690" s="260" t="s">
        <v>531</v>
      </c>
      <c r="B690" s="261"/>
      <c r="C690" s="261"/>
      <c r="D690" s="261"/>
      <c r="E690" s="261"/>
      <c r="F690" s="261"/>
      <c r="G690" s="261"/>
      <c r="H690" s="261"/>
      <c r="I690" s="261"/>
      <c r="J690" s="261"/>
      <c r="K690" s="261"/>
      <c r="L690" s="261"/>
      <c r="M690" s="261"/>
      <c r="N690" s="262"/>
    </row>
    <row r="691" spans="1:15" ht="36.75" thickBot="1" x14ac:dyDescent="0.25">
      <c r="A691" s="38">
        <v>345</v>
      </c>
      <c r="B691" s="22" t="s">
        <v>463</v>
      </c>
      <c r="C691" s="30" t="s">
        <v>21</v>
      </c>
      <c r="D691" s="22" t="s">
        <v>9</v>
      </c>
      <c r="E691" s="34">
        <v>2000000</v>
      </c>
      <c r="F691" s="30" t="s">
        <v>47</v>
      </c>
      <c r="G691" s="34">
        <v>0</v>
      </c>
      <c r="H691" s="35">
        <f>E691-G691</f>
        <v>2000000</v>
      </c>
      <c r="I691" s="22"/>
      <c r="J691" s="31" t="s">
        <v>18</v>
      </c>
      <c r="K691" s="39">
        <v>4478</v>
      </c>
      <c r="L691" s="32">
        <f>H691</f>
        <v>2000000</v>
      </c>
      <c r="M691" s="56"/>
      <c r="N691" s="55"/>
    </row>
    <row r="692" spans="1:15" ht="25.5" customHeight="1" thickBot="1" x14ac:dyDescent="0.25">
      <c r="A692" s="256" t="s">
        <v>466</v>
      </c>
      <c r="B692" s="257"/>
      <c r="C692" s="257"/>
      <c r="D692" s="257"/>
      <c r="E692" s="257"/>
      <c r="F692" s="257"/>
      <c r="G692" s="257"/>
      <c r="H692" s="257"/>
      <c r="I692" s="257"/>
      <c r="J692" s="257"/>
      <c r="K692" s="257"/>
      <c r="L692" s="257"/>
      <c r="M692" s="257"/>
      <c r="N692" s="258"/>
    </row>
    <row r="693" spans="1:15" ht="24.75" thickBot="1" x14ac:dyDescent="0.25">
      <c r="A693" s="38">
        <v>346</v>
      </c>
      <c r="B693" s="22" t="s">
        <v>366</v>
      </c>
      <c r="C693" s="30" t="s">
        <v>41</v>
      </c>
      <c r="D693" s="22" t="s">
        <v>9</v>
      </c>
      <c r="E693" s="34">
        <v>500000</v>
      </c>
      <c r="F693" s="30" t="s">
        <v>47</v>
      </c>
      <c r="G693" s="34">
        <v>0</v>
      </c>
      <c r="H693" s="35">
        <f>E693-G693</f>
        <v>500000</v>
      </c>
      <c r="I693" s="22"/>
      <c r="J693" s="23" t="s">
        <v>41</v>
      </c>
      <c r="K693" s="39" t="s">
        <v>208</v>
      </c>
      <c r="L693" s="32">
        <f>H693</f>
        <v>500000</v>
      </c>
      <c r="M693" s="56"/>
      <c r="N693" s="55"/>
    </row>
    <row r="694" spans="1:15" ht="24" customHeight="1" thickBot="1" x14ac:dyDescent="0.25">
      <c r="A694" s="256" t="s">
        <v>477</v>
      </c>
      <c r="B694" s="257"/>
      <c r="C694" s="257"/>
      <c r="D694" s="257"/>
      <c r="E694" s="257"/>
      <c r="F694" s="257"/>
      <c r="G694" s="257"/>
      <c r="H694" s="257"/>
      <c r="I694" s="257"/>
      <c r="J694" s="257"/>
      <c r="K694" s="257"/>
      <c r="L694" s="257"/>
      <c r="M694" s="257"/>
      <c r="N694" s="258"/>
    </row>
    <row r="695" spans="1:15" ht="36.75" thickBot="1" x14ac:dyDescent="0.25">
      <c r="A695" s="38">
        <v>347</v>
      </c>
      <c r="B695" s="22" t="s">
        <v>463</v>
      </c>
      <c r="C695" s="30" t="s">
        <v>16</v>
      </c>
      <c r="D695" s="22" t="s">
        <v>9</v>
      </c>
      <c r="E695" s="34">
        <v>1000000</v>
      </c>
      <c r="F695" s="30" t="s">
        <v>47</v>
      </c>
      <c r="G695" s="34">
        <v>0</v>
      </c>
      <c r="H695" s="35">
        <f>E695-G695</f>
        <v>1000000</v>
      </c>
      <c r="I695" s="22"/>
      <c r="J695" s="31" t="s">
        <v>18</v>
      </c>
      <c r="K695" s="39">
        <v>4478</v>
      </c>
      <c r="L695" s="32">
        <f>H695</f>
        <v>1000000</v>
      </c>
      <c r="M695" s="56"/>
      <c r="N695" s="55"/>
    </row>
    <row r="696" spans="1:15" ht="25.5" customHeight="1" thickBot="1" x14ac:dyDescent="0.25">
      <c r="A696" s="256" t="s">
        <v>467</v>
      </c>
      <c r="B696" s="257"/>
      <c r="C696" s="257"/>
      <c r="D696" s="257"/>
      <c r="E696" s="257"/>
      <c r="F696" s="257"/>
      <c r="G696" s="257"/>
      <c r="H696" s="257"/>
      <c r="I696" s="257"/>
      <c r="J696" s="257"/>
      <c r="K696" s="257"/>
      <c r="L696" s="257"/>
      <c r="M696" s="257"/>
      <c r="N696" s="258"/>
    </row>
    <row r="697" spans="1:15" ht="24.75" thickBot="1" x14ac:dyDescent="0.25">
      <c r="A697" s="38">
        <v>348</v>
      </c>
      <c r="B697" s="22" t="s">
        <v>366</v>
      </c>
      <c r="C697" s="30" t="s">
        <v>16</v>
      </c>
      <c r="D697" s="22" t="s">
        <v>9</v>
      </c>
      <c r="E697" s="34">
        <v>200000</v>
      </c>
      <c r="F697" s="30" t="s">
        <v>47</v>
      </c>
      <c r="G697" s="34">
        <v>0</v>
      </c>
      <c r="H697" s="35">
        <f>E697-G697</f>
        <v>200000</v>
      </c>
      <c r="I697" s="22"/>
      <c r="J697" s="23" t="s">
        <v>79</v>
      </c>
      <c r="K697" s="30" t="s">
        <v>268</v>
      </c>
      <c r="L697" s="32">
        <f>H697</f>
        <v>200000</v>
      </c>
      <c r="M697" s="56"/>
      <c r="N697" s="55"/>
    </row>
    <row r="698" spans="1:15" ht="34.5" customHeight="1" thickBot="1" x14ac:dyDescent="0.25">
      <c r="A698" s="256" t="s">
        <v>478</v>
      </c>
      <c r="B698" s="257"/>
      <c r="C698" s="257"/>
      <c r="D698" s="257"/>
      <c r="E698" s="257"/>
      <c r="F698" s="257"/>
      <c r="G698" s="257"/>
      <c r="H698" s="257"/>
      <c r="I698" s="257"/>
      <c r="J698" s="257"/>
      <c r="K698" s="257"/>
      <c r="L698" s="257"/>
      <c r="M698" s="257"/>
      <c r="N698" s="258"/>
    </row>
    <row r="699" spans="1:15" ht="24.75" thickBot="1" x14ac:dyDescent="0.25">
      <c r="A699" s="38">
        <v>349</v>
      </c>
      <c r="B699" s="22" t="s">
        <v>366</v>
      </c>
      <c r="C699" s="30" t="s">
        <v>16</v>
      </c>
      <c r="D699" s="22" t="s">
        <v>9</v>
      </c>
      <c r="E699" s="34">
        <v>100000</v>
      </c>
      <c r="F699" s="30" t="s">
        <v>47</v>
      </c>
      <c r="G699" s="34">
        <v>0</v>
      </c>
      <c r="H699" s="35">
        <f>E699-G699</f>
        <v>100000</v>
      </c>
      <c r="I699" s="22"/>
      <c r="J699" s="23" t="s">
        <v>79</v>
      </c>
      <c r="K699" s="30" t="s">
        <v>268</v>
      </c>
      <c r="L699" s="32">
        <f>H699</f>
        <v>100000</v>
      </c>
      <c r="M699" s="56"/>
      <c r="N699" s="55"/>
    </row>
    <row r="700" spans="1:15" ht="34.5" customHeight="1" thickBot="1" x14ac:dyDescent="0.25">
      <c r="A700" s="256" t="s">
        <v>479</v>
      </c>
      <c r="B700" s="257"/>
      <c r="C700" s="257"/>
      <c r="D700" s="257"/>
      <c r="E700" s="257"/>
      <c r="F700" s="257"/>
      <c r="G700" s="257"/>
      <c r="H700" s="257"/>
      <c r="I700" s="257"/>
      <c r="J700" s="257"/>
      <c r="K700" s="257"/>
      <c r="L700" s="257"/>
      <c r="M700" s="257"/>
      <c r="N700" s="258"/>
    </row>
    <row r="701" spans="1:15" ht="24.75" thickBot="1" x14ac:dyDescent="0.25">
      <c r="A701" s="38">
        <v>350</v>
      </c>
      <c r="B701" s="22" t="s">
        <v>366</v>
      </c>
      <c r="C701" s="30" t="s">
        <v>41</v>
      </c>
      <c r="D701" s="22" t="s">
        <v>9</v>
      </c>
      <c r="E701" s="34">
        <v>300000</v>
      </c>
      <c r="F701" s="30" t="s">
        <v>47</v>
      </c>
      <c r="G701" s="34">
        <v>0</v>
      </c>
      <c r="H701" s="35">
        <f>E701-G701</f>
        <v>300000</v>
      </c>
      <c r="I701" s="22"/>
      <c r="J701" s="23" t="s">
        <v>41</v>
      </c>
      <c r="K701" s="39" t="s">
        <v>208</v>
      </c>
      <c r="L701" s="32">
        <f>H701</f>
        <v>300000</v>
      </c>
      <c r="M701" s="56"/>
      <c r="N701" s="55"/>
    </row>
    <row r="702" spans="1:15" ht="24" customHeight="1" thickBot="1" x14ac:dyDescent="0.25">
      <c r="A702" s="256" t="s">
        <v>480</v>
      </c>
      <c r="B702" s="257"/>
      <c r="C702" s="257"/>
      <c r="D702" s="257"/>
      <c r="E702" s="257"/>
      <c r="F702" s="257"/>
      <c r="G702" s="257"/>
      <c r="H702" s="257"/>
      <c r="I702" s="257"/>
      <c r="J702" s="257"/>
      <c r="K702" s="257"/>
      <c r="L702" s="257"/>
      <c r="M702" s="257"/>
      <c r="N702" s="258"/>
    </row>
    <row r="703" spans="1:15" ht="24" customHeight="1" thickBot="1" x14ac:dyDescent="0.25">
      <c r="A703" s="15">
        <v>351</v>
      </c>
      <c r="B703" s="22" t="s">
        <v>366</v>
      </c>
      <c r="C703" s="30" t="s">
        <v>19</v>
      </c>
      <c r="D703" s="22" t="s">
        <v>9</v>
      </c>
      <c r="E703" s="34">
        <v>300000</v>
      </c>
      <c r="F703" s="30" t="s">
        <v>47</v>
      </c>
      <c r="G703" s="34">
        <v>0</v>
      </c>
      <c r="H703" s="35">
        <f>E703-G703</f>
        <v>300000</v>
      </c>
      <c r="I703" s="22"/>
      <c r="J703" s="23" t="s">
        <v>18</v>
      </c>
      <c r="K703" s="63">
        <v>6067</v>
      </c>
      <c r="L703" s="32">
        <f>H703</f>
        <v>300000</v>
      </c>
      <c r="M703" s="130" t="s">
        <v>680</v>
      </c>
      <c r="N703" s="129">
        <v>138</v>
      </c>
      <c r="O703" s="104"/>
    </row>
    <row r="704" spans="1:15" ht="43.5" customHeight="1" thickBot="1" x14ac:dyDescent="0.25">
      <c r="A704" s="256" t="s">
        <v>666</v>
      </c>
      <c r="B704" s="257"/>
      <c r="C704" s="257"/>
      <c r="D704" s="257"/>
      <c r="E704" s="257"/>
      <c r="F704" s="257"/>
      <c r="G704" s="257"/>
      <c r="H704" s="257"/>
      <c r="I704" s="257"/>
      <c r="J704" s="257"/>
      <c r="K704" s="257"/>
      <c r="L704" s="257"/>
      <c r="M704" s="257"/>
      <c r="N704" s="258"/>
    </row>
    <row r="705" spans="1:15" ht="24" customHeight="1" thickBot="1" x14ac:dyDescent="0.25">
      <c r="A705" s="15">
        <v>352</v>
      </c>
      <c r="B705" s="22" t="s">
        <v>366</v>
      </c>
      <c r="C705" s="30" t="s">
        <v>41</v>
      </c>
      <c r="D705" s="22" t="s">
        <v>9</v>
      </c>
      <c r="E705" s="34">
        <v>600000</v>
      </c>
      <c r="F705" s="30" t="s">
        <v>47</v>
      </c>
      <c r="G705" s="34">
        <v>0</v>
      </c>
      <c r="H705" s="35">
        <f>E705-G705</f>
        <v>600000</v>
      </c>
      <c r="I705" s="22"/>
      <c r="J705" s="23" t="s">
        <v>41</v>
      </c>
      <c r="K705" s="125" t="s">
        <v>208</v>
      </c>
      <c r="L705" s="32">
        <f>H705</f>
        <v>600000</v>
      </c>
      <c r="M705" s="56" t="s">
        <v>682</v>
      </c>
      <c r="N705" s="129">
        <v>3009</v>
      </c>
      <c r="O705" s="104"/>
    </row>
    <row r="706" spans="1:15" ht="29.25" customHeight="1" thickBot="1" x14ac:dyDescent="0.25">
      <c r="A706" s="256" t="s">
        <v>667</v>
      </c>
      <c r="B706" s="257"/>
      <c r="C706" s="257"/>
      <c r="D706" s="257"/>
      <c r="E706" s="257"/>
      <c r="F706" s="257"/>
      <c r="G706" s="257"/>
      <c r="H706" s="257"/>
      <c r="I706" s="257"/>
      <c r="J706" s="257"/>
      <c r="K706" s="257"/>
      <c r="L706" s="257"/>
      <c r="M706" s="257"/>
      <c r="N706" s="258"/>
    </row>
    <row r="707" spans="1:15" ht="24.75" thickBot="1" x14ac:dyDescent="0.25">
      <c r="A707" s="38">
        <v>353</v>
      </c>
      <c r="B707" s="22" t="s">
        <v>366</v>
      </c>
      <c r="C707" s="30" t="s">
        <v>19</v>
      </c>
      <c r="D707" s="22" t="s">
        <v>9</v>
      </c>
      <c r="E707" s="34">
        <v>300000</v>
      </c>
      <c r="F707" s="30" t="s">
        <v>47</v>
      </c>
      <c r="G707" s="34">
        <v>0</v>
      </c>
      <c r="H707" s="35">
        <f>E707-G707</f>
        <v>300000</v>
      </c>
      <c r="I707" s="22"/>
      <c r="J707" s="23" t="s">
        <v>481</v>
      </c>
      <c r="K707" s="39" t="s">
        <v>208</v>
      </c>
      <c r="L707" s="32">
        <f>H707</f>
        <v>300000</v>
      </c>
      <c r="M707" s="56"/>
      <c r="N707" s="55"/>
    </row>
    <row r="708" spans="1:15" ht="34.5" customHeight="1" thickBot="1" x14ac:dyDescent="0.25">
      <c r="A708" s="256" t="s">
        <v>668</v>
      </c>
      <c r="B708" s="257"/>
      <c r="C708" s="257"/>
      <c r="D708" s="257"/>
      <c r="E708" s="257"/>
      <c r="F708" s="257"/>
      <c r="G708" s="257"/>
      <c r="H708" s="257"/>
      <c r="I708" s="257"/>
      <c r="J708" s="257"/>
      <c r="K708" s="257"/>
      <c r="L708" s="257"/>
      <c r="M708" s="257"/>
      <c r="N708" s="258"/>
    </row>
    <row r="709" spans="1:15" ht="22.5" customHeight="1" thickBot="1" x14ac:dyDescent="0.25">
      <c r="A709" s="15">
        <v>354</v>
      </c>
      <c r="B709" s="22" t="s">
        <v>366</v>
      </c>
      <c r="C709" s="30" t="s">
        <v>41</v>
      </c>
      <c r="D709" s="22" t="s">
        <v>9</v>
      </c>
      <c r="E709" s="34">
        <v>600000</v>
      </c>
      <c r="F709" s="30" t="s">
        <v>47</v>
      </c>
      <c r="G709" s="34">
        <v>0</v>
      </c>
      <c r="H709" s="35">
        <f>E709-G709</f>
        <v>600000</v>
      </c>
      <c r="I709" s="22"/>
      <c r="J709" s="23" t="s">
        <v>41</v>
      </c>
      <c r="K709" s="22">
        <v>3009</v>
      </c>
      <c r="L709" s="32">
        <f>H709</f>
        <v>600000</v>
      </c>
      <c r="M709" s="107"/>
      <c r="N709" s="108"/>
    </row>
    <row r="710" spans="1:15" ht="30" customHeight="1" thickBot="1" x14ac:dyDescent="0.25">
      <c r="A710" s="256" t="s">
        <v>669</v>
      </c>
      <c r="B710" s="257"/>
      <c r="C710" s="257"/>
      <c r="D710" s="257"/>
      <c r="E710" s="257"/>
      <c r="F710" s="257"/>
      <c r="G710" s="257"/>
      <c r="H710" s="257"/>
      <c r="I710" s="257"/>
      <c r="J710" s="257"/>
      <c r="K710" s="257"/>
      <c r="L710" s="257"/>
      <c r="M710" s="257"/>
      <c r="N710" s="258"/>
    </row>
    <row r="711" spans="1:15" ht="24.75" thickBot="1" x14ac:dyDescent="0.25">
      <c r="A711" s="38">
        <v>355</v>
      </c>
      <c r="B711" s="22" t="s">
        <v>366</v>
      </c>
      <c r="C711" s="30" t="s">
        <v>19</v>
      </c>
      <c r="D711" s="22" t="s">
        <v>9</v>
      </c>
      <c r="E711" s="34">
        <v>300000</v>
      </c>
      <c r="F711" s="30" t="s">
        <v>47</v>
      </c>
      <c r="G711" s="34">
        <v>0</v>
      </c>
      <c r="H711" s="35">
        <f>E711-G711</f>
        <v>300000</v>
      </c>
      <c r="I711" s="22"/>
      <c r="J711" s="23" t="s">
        <v>481</v>
      </c>
      <c r="K711" s="39">
        <v>6067</v>
      </c>
      <c r="L711" s="32">
        <f>H711</f>
        <v>300000</v>
      </c>
      <c r="M711" s="56"/>
      <c r="N711" s="55"/>
    </row>
    <row r="712" spans="1:15" ht="34.5" customHeight="1" thickBot="1" x14ac:dyDescent="0.25">
      <c r="A712" s="256" t="s">
        <v>670</v>
      </c>
      <c r="B712" s="257"/>
      <c r="C712" s="257"/>
      <c r="D712" s="257"/>
      <c r="E712" s="257"/>
      <c r="F712" s="257"/>
      <c r="G712" s="257"/>
      <c r="H712" s="257"/>
      <c r="I712" s="257"/>
      <c r="J712" s="257"/>
      <c r="K712" s="257"/>
      <c r="L712" s="257"/>
      <c r="M712" s="257"/>
      <c r="N712" s="258"/>
    </row>
    <row r="713" spans="1:15" ht="24.75" thickBot="1" x14ac:dyDescent="0.25">
      <c r="A713" s="38">
        <v>356</v>
      </c>
      <c r="B713" s="22" t="s">
        <v>366</v>
      </c>
      <c r="C713" s="30" t="s">
        <v>26</v>
      </c>
      <c r="D713" s="22" t="s">
        <v>9</v>
      </c>
      <c r="E713" s="34">
        <v>1000000</v>
      </c>
      <c r="F713" s="30" t="s">
        <v>47</v>
      </c>
      <c r="G713" s="34">
        <v>0</v>
      </c>
      <c r="H713" s="35">
        <f>E713-G713</f>
        <v>1000000</v>
      </c>
      <c r="I713" s="22"/>
      <c r="J713" s="23" t="s">
        <v>26</v>
      </c>
      <c r="K713" s="39">
        <v>5075</v>
      </c>
      <c r="L713" s="32">
        <f>H713</f>
        <v>1000000</v>
      </c>
      <c r="M713" s="56"/>
      <c r="N713" s="55"/>
    </row>
    <row r="714" spans="1:15" ht="34.5" customHeight="1" thickBot="1" x14ac:dyDescent="0.25">
      <c r="A714" s="256" t="s">
        <v>482</v>
      </c>
      <c r="B714" s="257"/>
      <c r="C714" s="257"/>
      <c r="D714" s="257"/>
      <c r="E714" s="257"/>
      <c r="F714" s="257"/>
      <c r="G714" s="257"/>
      <c r="H714" s="257"/>
      <c r="I714" s="257"/>
      <c r="J714" s="257"/>
      <c r="K714" s="257"/>
      <c r="L714" s="257"/>
      <c r="M714" s="257"/>
      <c r="N714" s="258"/>
    </row>
    <row r="715" spans="1:15" ht="24.75" thickBot="1" x14ac:dyDescent="0.25">
      <c r="A715" s="38">
        <v>357</v>
      </c>
      <c r="B715" s="22" t="s">
        <v>366</v>
      </c>
      <c r="C715" s="30" t="s">
        <v>13</v>
      </c>
      <c r="D715" s="22" t="s">
        <v>9</v>
      </c>
      <c r="E715" s="34">
        <v>500000</v>
      </c>
      <c r="F715" s="30" t="s">
        <v>47</v>
      </c>
      <c r="G715" s="34">
        <v>0</v>
      </c>
      <c r="H715" s="35">
        <f>E715-G715</f>
        <v>500000</v>
      </c>
      <c r="I715" s="22"/>
      <c r="J715" s="23" t="s">
        <v>13</v>
      </c>
      <c r="K715" s="39" t="s">
        <v>208</v>
      </c>
      <c r="L715" s="32">
        <f>H715</f>
        <v>500000</v>
      </c>
      <c r="M715" s="56"/>
      <c r="N715" s="55"/>
    </row>
    <row r="716" spans="1:15" ht="34.5" customHeight="1" thickBot="1" x14ac:dyDescent="0.25">
      <c r="A716" s="256" t="s">
        <v>483</v>
      </c>
      <c r="B716" s="257"/>
      <c r="C716" s="257"/>
      <c r="D716" s="257"/>
      <c r="E716" s="257"/>
      <c r="F716" s="257"/>
      <c r="G716" s="257"/>
      <c r="H716" s="257"/>
      <c r="I716" s="257"/>
      <c r="J716" s="257"/>
      <c r="K716" s="257"/>
      <c r="L716" s="257"/>
      <c r="M716" s="257"/>
      <c r="N716" s="258"/>
    </row>
    <row r="717" spans="1:15" ht="24.75" thickBot="1" x14ac:dyDescent="0.25">
      <c r="A717" s="95">
        <v>358</v>
      </c>
      <c r="B717" s="88" t="s">
        <v>366</v>
      </c>
      <c r="C717" s="89" t="s">
        <v>41</v>
      </c>
      <c r="D717" s="88" t="s">
        <v>9</v>
      </c>
      <c r="E717" s="90">
        <v>300000</v>
      </c>
      <c r="F717" s="89" t="s">
        <v>47</v>
      </c>
      <c r="G717" s="90">
        <v>0</v>
      </c>
      <c r="H717" s="91">
        <f>E717-G717</f>
        <v>300000</v>
      </c>
      <c r="I717" s="88"/>
      <c r="J717" s="92" t="s">
        <v>41</v>
      </c>
      <c r="K717" s="89" t="s">
        <v>15</v>
      </c>
      <c r="L717" s="93">
        <f>H717</f>
        <v>300000</v>
      </c>
      <c r="M717" s="56"/>
      <c r="N717" s="94"/>
    </row>
    <row r="718" spans="1:15" ht="24" customHeight="1" thickBot="1" x14ac:dyDescent="0.25">
      <c r="A718" s="260" t="s">
        <v>532</v>
      </c>
      <c r="B718" s="261"/>
      <c r="C718" s="261"/>
      <c r="D718" s="261"/>
      <c r="E718" s="261"/>
      <c r="F718" s="261"/>
      <c r="G718" s="261"/>
      <c r="H718" s="261"/>
      <c r="I718" s="261"/>
      <c r="J718" s="261"/>
      <c r="K718" s="261"/>
      <c r="L718" s="261"/>
      <c r="M718" s="261"/>
      <c r="N718" s="262"/>
    </row>
    <row r="719" spans="1:15" ht="24.75" thickBot="1" x14ac:dyDescent="0.25">
      <c r="A719" s="95">
        <v>359</v>
      </c>
      <c r="B719" s="88" t="s">
        <v>366</v>
      </c>
      <c r="C719" s="89" t="s">
        <v>41</v>
      </c>
      <c r="D719" s="88" t="s">
        <v>9</v>
      </c>
      <c r="E719" s="90">
        <v>600000</v>
      </c>
      <c r="F719" s="89" t="s">
        <v>47</v>
      </c>
      <c r="G719" s="90">
        <v>0</v>
      </c>
      <c r="H719" s="91">
        <f>E719-G719</f>
        <v>600000</v>
      </c>
      <c r="I719" s="88"/>
      <c r="J719" s="92" t="s">
        <v>41</v>
      </c>
      <c r="K719" s="89" t="s">
        <v>15</v>
      </c>
      <c r="L719" s="93">
        <f>H719</f>
        <v>600000</v>
      </c>
      <c r="M719" s="56"/>
      <c r="N719" s="94"/>
    </row>
    <row r="720" spans="1:15" ht="35.25" customHeight="1" thickBot="1" x14ac:dyDescent="0.25">
      <c r="A720" s="256" t="s">
        <v>484</v>
      </c>
      <c r="B720" s="257"/>
      <c r="C720" s="257"/>
      <c r="D720" s="257"/>
      <c r="E720" s="257"/>
      <c r="F720" s="257"/>
      <c r="G720" s="257"/>
      <c r="H720" s="257"/>
      <c r="I720" s="257"/>
      <c r="J720" s="257"/>
      <c r="K720" s="257"/>
      <c r="L720" s="257"/>
      <c r="M720" s="257"/>
      <c r="N720" s="258"/>
    </row>
    <row r="721" spans="1:14" ht="36.75" thickBot="1" x14ac:dyDescent="0.25">
      <c r="A721" s="38">
        <v>360</v>
      </c>
      <c r="B721" s="22" t="s">
        <v>463</v>
      </c>
      <c r="C721" s="30" t="s">
        <v>16</v>
      </c>
      <c r="D721" s="22" t="s">
        <v>9</v>
      </c>
      <c r="E721" s="34">
        <v>1000000</v>
      </c>
      <c r="F721" s="30" t="s">
        <v>47</v>
      </c>
      <c r="G721" s="34">
        <v>0</v>
      </c>
      <c r="H721" s="35">
        <f>E721-G721</f>
        <v>1000000</v>
      </c>
      <c r="I721" s="22"/>
      <c r="J721" s="31" t="s">
        <v>18</v>
      </c>
      <c r="K721" s="39">
        <v>4478</v>
      </c>
      <c r="L721" s="32">
        <f>H721</f>
        <v>1000000</v>
      </c>
      <c r="M721" s="56"/>
      <c r="N721" s="55"/>
    </row>
    <row r="722" spans="1:14" ht="25.5" customHeight="1" thickBot="1" x14ac:dyDescent="0.25">
      <c r="A722" s="256" t="s">
        <v>468</v>
      </c>
      <c r="B722" s="257"/>
      <c r="C722" s="257"/>
      <c r="D722" s="257"/>
      <c r="E722" s="257"/>
      <c r="F722" s="257"/>
      <c r="G722" s="257"/>
      <c r="H722" s="257"/>
      <c r="I722" s="257"/>
      <c r="J722" s="257"/>
      <c r="K722" s="257"/>
      <c r="L722" s="257"/>
      <c r="M722" s="257"/>
      <c r="N722" s="258"/>
    </row>
    <row r="723" spans="1:14" ht="24.75" thickBot="1" x14ac:dyDescent="0.25">
      <c r="A723" s="38">
        <v>361</v>
      </c>
      <c r="B723" s="22" t="s">
        <v>366</v>
      </c>
      <c r="C723" s="30" t="s">
        <v>21</v>
      </c>
      <c r="D723" s="22" t="s">
        <v>9</v>
      </c>
      <c r="E723" s="34">
        <v>3000000</v>
      </c>
      <c r="F723" s="30" t="s">
        <v>47</v>
      </c>
      <c r="G723" s="34">
        <v>0</v>
      </c>
      <c r="H723" s="35">
        <f>E723-G723</f>
        <v>3000000</v>
      </c>
      <c r="I723" s="22"/>
      <c r="J723" s="23" t="s">
        <v>21</v>
      </c>
      <c r="K723" s="30" t="s">
        <v>400</v>
      </c>
      <c r="L723" s="32">
        <f>H723</f>
        <v>3000000</v>
      </c>
      <c r="M723" s="56"/>
      <c r="N723" s="55"/>
    </row>
    <row r="724" spans="1:14" ht="35.25" customHeight="1" thickBot="1" x14ac:dyDescent="0.25">
      <c r="A724" s="256" t="s">
        <v>485</v>
      </c>
      <c r="B724" s="257"/>
      <c r="C724" s="257"/>
      <c r="D724" s="257"/>
      <c r="E724" s="257"/>
      <c r="F724" s="257"/>
      <c r="G724" s="257"/>
      <c r="H724" s="257"/>
      <c r="I724" s="257"/>
      <c r="J724" s="257"/>
      <c r="K724" s="257"/>
      <c r="L724" s="257"/>
      <c r="M724" s="257"/>
      <c r="N724" s="258"/>
    </row>
    <row r="725" spans="1:14" ht="24.75" thickBot="1" x14ac:dyDescent="0.25">
      <c r="A725" s="38">
        <v>362</v>
      </c>
      <c r="B725" s="22" t="s">
        <v>366</v>
      </c>
      <c r="C725" s="30" t="s">
        <v>21</v>
      </c>
      <c r="D725" s="22" t="s">
        <v>9</v>
      </c>
      <c r="E725" s="34">
        <v>3000000</v>
      </c>
      <c r="F725" s="30" t="s">
        <v>47</v>
      </c>
      <c r="G725" s="34">
        <v>0</v>
      </c>
      <c r="H725" s="35">
        <f>E725-G725</f>
        <v>3000000</v>
      </c>
      <c r="I725" s="22"/>
      <c r="J725" s="23" t="s">
        <v>21</v>
      </c>
      <c r="K725" s="30" t="s">
        <v>400</v>
      </c>
      <c r="L725" s="32">
        <f>H725</f>
        <v>3000000</v>
      </c>
      <c r="M725" s="56"/>
      <c r="N725" s="55"/>
    </row>
    <row r="726" spans="1:14" ht="35.25" customHeight="1" thickBot="1" x14ac:dyDescent="0.25">
      <c r="A726" s="256" t="s">
        <v>486</v>
      </c>
      <c r="B726" s="257"/>
      <c r="C726" s="257"/>
      <c r="D726" s="257"/>
      <c r="E726" s="257"/>
      <c r="F726" s="257"/>
      <c r="G726" s="257"/>
      <c r="H726" s="257"/>
      <c r="I726" s="257"/>
      <c r="J726" s="257"/>
      <c r="K726" s="257"/>
      <c r="L726" s="257"/>
      <c r="M726" s="257"/>
      <c r="N726" s="258"/>
    </row>
    <row r="727" spans="1:14" ht="24.75" thickBot="1" x14ac:dyDescent="0.25">
      <c r="A727" s="38">
        <v>363</v>
      </c>
      <c r="B727" s="22" t="s">
        <v>366</v>
      </c>
      <c r="C727" s="30" t="s">
        <v>41</v>
      </c>
      <c r="D727" s="22" t="s">
        <v>9</v>
      </c>
      <c r="E727" s="34">
        <v>200000</v>
      </c>
      <c r="F727" s="30" t="s">
        <v>47</v>
      </c>
      <c r="G727" s="34">
        <v>0</v>
      </c>
      <c r="H727" s="35">
        <f>E727-G727</f>
        <v>200000</v>
      </c>
      <c r="I727" s="22"/>
      <c r="J727" s="23" t="s">
        <v>79</v>
      </c>
      <c r="K727" s="30" t="s">
        <v>268</v>
      </c>
      <c r="L727" s="32">
        <f>H727</f>
        <v>200000</v>
      </c>
      <c r="M727" s="56"/>
      <c r="N727" s="55"/>
    </row>
    <row r="728" spans="1:14" ht="35.25" customHeight="1" thickBot="1" x14ac:dyDescent="0.25">
      <c r="A728" s="256" t="s">
        <v>487</v>
      </c>
      <c r="B728" s="257"/>
      <c r="C728" s="257"/>
      <c r="D728" s="257"/>
      <c r="E728" s="257"/>
      <c r="F728" s="257"/>
      <c r="G728" s="257"/>
      <c r="H728" s="257"/>
      <c r="I728" s="257"/>
      <c r="J728" s="257"/>
      <c r="K728" s="257"/>
      <c r="L728" s="257"/>
      <c r="M728" s="257"/>
      <c r="N728" s="258"/>
    </row>
    <row r="729" spans="1:14" ht="24.75" thickBot="1" x14ac:dyDescent="0.25">
      <c r="A729" s="38">
        <v>364</v>
      </c>
      <c r="B729" s="22" t="s">
        <v>366</v>
      </c>
      <c r="C729" s="30" t="s">
        <v>16</v>
      </c>
      <c r="D729" s="22" t="s">
        <v>9</v>
      </c>
      <c r="E729" s="34">
        <v>3000000</v>
      </c>
      <c r="F729" s="30" t="s">
        <v>47</v>
      </c>
      <c r="G729" s="34">
        <v>0</v>
      </c>
      <c r="H729" s="35">
        <f>E729-G729</f>
        <v>3000000</v>
      </c>
      <c r="I729" s="22"/>
      <c r="J729" s="23" t="s">
        <v>16</v>
      </c>
      <c r="K729" s="30" t="s">
        <v>475</v>
      </c>
      <c r="L729" s="32">
        <f>H729</f>
        <v>3000000</v>
      </c>
      <c r="M729" s="56"/>
      <c r="N729" s="55"/>
    </row>
    <row r="730" spans="1:14" ht="24" customHeight="1" thickBot="1" x14ac:dyDescent="0.25">
      <c r="A730" s="256" t="s">
        <v>489</v>
      </c>
      <c r="B730" s="257"/>
      <c r="C730" s="257"/>
      <c r="D730" s="257"/>
      <c r="E730" s="257"/>
      <c r="F730" s="257"/>
      <c r="G730" s="257"/>
      <c r="H730" s="257"/>
      <c r="I730" s="257"/>
      <c r="J730" s="257"/>
      <c r="K730" s="257"/>
      <c r="L730" s="257"/>
      <c r="M730" s="257"/>
      <c r="N730" s="258"/>
    </row>
    <row r="731" spans="1:14" ht="24.75" thickBot="1" x14ac:dyDescent="0.25">
      <c r="A731" s="38">
        <v>365</v>
      </c>
      <c r="B731" s="22" t="s">
        <v>366</v>
      </c>
      <c r="C731" s="30" t="s">
        <v>41</v>
      </c>
      <c r="D731" s="22" t="s">
        <v>9</v>
      </c>
      <c r="E731" s="34">
        <v>200000</v>
      </c>
      <c r="F731" s="30" t="s">
        <v>47</v>
      </c>
      <c r="G731" s="34">
        <v>0</v>
      </c>
      <c r="H731" s="35">
        <f>E731-G731</f>
        <v>200000</v>
      </c>
      <c r="I731" s="22"/>
      <c r="J731" s="23" t="s">
        <v>79</v>
      </c>
      <c r="K731" s="30" t="s">
        <v>268</v>
      </c>
      <c r="L731" s="32">
        <f>H731</f>
        <v>200000</v>
      </c>
      <c r="M731" s="56"/>
      <c r="N731" s="55"/>
    </row>
    <row r="732" spans="1:14" ht="35.25" customHeight="1" thickBot="1" x14ac:dyDescent="0.25">
      <c r="A732" s="256" t="s">
        <v>490</v>
      </c>
      <c r="B732" s="257"/>
      <c r="C732" s="257"/>
      <c r="D732" s="257"/>
      <c r="E732" s="257"/>
      <c r="F732" s="257"/>
      <c r="G732" s="257"/>
      <c r="H732" s="257"/>
      <c r="I732" s="257"/>
      <c r="J732" s="257"/>
      <c r="K732" s="257"/>
      <c r="L732" s="257"/>
      <c r="M732" s="257"/>
      <c r="N732" s="258"/>
    </row>
    <row r="733" spans="1:14" ht="24.75" thickBot="1" x14ac:dyDescent="0.25">
      <c r="A733" s="38">
        <v>366</v>
      </c>
      <c r="B733" s="22" t="s">
        <v>366</v>
      </c>
      <c r="C733" s="30" t="s">
        <v>13</v>
      </c>
      <c r="D733" s="22" t="s">
        <v>9</v>
      </c>
      <c r="E733" s="34">
        <v>500000</v>
      </c>
      <c r="F733" s="30" t="s">
        <v>47</v>
      </c>
      <c r="G733" s="34">
        <v>0</v>
      </c>
      <c r="H733" s="35">
        <f>E733-G733</f>
        <v>500000</v>
      </c>
      <c r="I733" s="22"/>
      <c r="J733" s="23" t="s">
        <v>13</v>
      </c>
      <c r="K733" s="30" t="s">
        <v>14</v>
      </c>
      <c r="L733" s="32">
        <f>H733</f>
        <v>500000</v>
      </c>
      <c r="M733" s="56"/>
      <c r="N733" s="55"/>
    </row>
    <row r="734" spans="1:14" ht="24" customHeight="1" thickBot="1" x14ac:dyDescent="0.25">
      <c r="A734" s="256" t="s">
        <v>491</v>
      </c>
      <c r="B734" s="257"/>
      <c r="C734" s="257"/>
      <c r="D734" s="257"/>
      <c r="E734" s="257"/>
      <c r="F734" s="257"/>
      <c r="G734" s="257"/>
      <c r="H734" s="257"/>
      <c r="I734" s="257"/>
      <c r="J734" s="257"/>
      <c r="K734" s="257"/>
      <c r="L734" s="257"/>
      <c r="M734" s="257"/>
      <c r="N734" s="258"/>
    </row>
    <row r="735" spans="1:14" ht="36.75" thickBot="1" x14ac:dyDescent="0.25">
      <c r="A735" s="38">
        <v>367</v>
      </c>
      <c r="B735" s="22" t="s">
        <v>463</v>
      </c>
      <c r="C735" s="30" t="s">
        <v>16</v>
      </c>
      <c r="D735" s="22" t="s">
        <v>9</v>
      </c>
      <c r="E735" s="34">
        <v>1000000</v>
      </c>
      <c r="F735" s="30" t="s">
        <v>47</v>
      </c>
      <c r="G735" s="34">
        <v>0</v>
      </c>
      <c r="H735" s="35">
        <f>E735-G735</f>
        <v>1000000</v>
      </c>
      <c r="I735" s="22"/>
      <c r="J735" s="31" t="s">
        <v>18</v>
      </c>
      <c r="K735" s="39">
        <v>4478</v>
      </c>
      <c r="L735" s="32">
        <f>H735</f>
        <v>1000000</v>
      </c>
      <c r="M735" s="56"/>
      <c r="N735" s="55"/>
    </row>
    <row r="736" spans="1:14" ht="23.25" customHeight="1" thickBot="1" x14ac:dyDescent="0.25">
      <c r="A736" s="256" t="s">
        <v>469</v>
      </c>
      <c r="B736" s="257"/>
      <c r="C736" s="257"/>
      <c r="D736" s="257"/>
      <c r="E736" s="257"/>
      <c r="F736" s="257"/>
      <c r="G736" s="257"/>
      <c r="H736" s="257"/>
      <c r="I736" s="257"/>
      <c r="J736" s="257"/>
      <c r="K736" s="257"/>
      <c r="L736" s="257"/>
      <c r="M736" s="257"/>
      <c r="N736" s="258"/>
    </row>
    <row r="737" spans="1:15" ht="24.75" thickBot="1" x14ac:dyDescent="0.25">
      <c r="A737" s="38">
        <v>368</v>
      </c>
      <c r="B737" s="22" t="s">
        <v>366</v>
      </c>
      <c r="C737" s="30" t="s">
        <v>21</v>
      </c>
      <c r="D737" s="22" t="s">
        <v>9</v>
      </c>
      <c r="E737" s="34">
        <v>4000000</v>
      </c>
      <c r="F737" s="30" t="s">
        <v>47</v>
      </c>
      <c r="G737" s="34">
        <v>0</v>
      </c>
      <c r="H737" s="35">
        <f>E737-G737</f>
        <v>4000000</v>
      </c>
      <c r="I737" s="22"/>
      <c r="J737" s="23" t="s">
        <v>21</v>
      </c>
      <c r="K737" s="39" t="s">
        <v>208</v>
      </c>
      <c r="L737" s="32">
        <f>H737</f>
        <v>4000000</v>
      </c>
      <c r="M737" s="56"/>
      <c r="N737" s="55"/>
    </row>
    <row r="738" spans="1:15" ht="35.25" customHeight="1" thickBot="1" x14ac:dyDescent="0.25">
      <c r="A738" s="256" t="s">
        <v>492</v>
      </c>
      <c r="B738" s="257"/>
      <c r="C738" s="257"/>
      <c r="D738" s="257"/>
      <c r="E738" s="257"/>
      <c r="F738" s="257"/>
      <c r="G738" s="257"/>
      <c r="H738" s="257"/>
      <c r="I738" s="257"/>
      <c r="J738" s="257"/>
      <c r="K738" s="257"/>
      <c r="L738" s="257"/>
      <c r="M738" s="257"/>
      <c r="N738" s="258"/>
    </row>
    <row r="739" spans="1:15" ht="24.75" thickBot="1" x14ac:dyDescent="0.25">
      <c r="A739" s="38">
        <v>369</v>
      </c>
      <c r="B739" s="22" t="s">
        <v>366</v>
      </c>
      <c r="C739" s="30" t="s">
        <v>16</v>
      </c>
      <c r="D739" s="22" t="s">
        <v>9</v>
      </c>
      <c r="E739" s="34">
        <v>3000000</v>
      </c>
      <c r="F739" s="30" t="s">
        <v>47</v>
      </c>
      <c r="G739" s="34">
        <v>0</v>
      </c>
      <c r="H739" s="35">
        <f>E739-G739</f>
        <v>3000000</v>
      </c>
      <c r="I739" s="22"/>
      <c r="J739" s="23" t="s">
        <v>16</v>
      </c>
      <c r="K739" s="39" t="s">
        <v>208</v>
      </c>
      <c r="L739" s="32">
        <f>H739</f>
        <v>3000000</v>
      </c>
      <c r="M739" s="56"/>
      <c r="N739" s="55"/>
    </row>
    <row r="740" spans="1:15" ht="24" customHeight="1" thickBot="1" x14ac:dyDescent="0.25">
      <c r="A740" s="256" t="s">
        <v>493</v>
      </c>
      <c r="B740" s="257"/>
      <c r="C740" s="257"/>
      <c r="D740" s="257"/>
      <c r="E740" s="257"/>
      <c r="F740" s="257"/>
      <c r="G740" s="257"/>
      <c r="H740" s="257"/>
      <c r="I740" s="257"/>
      <c r="J740" s="257"/>
      <c r="K740" s="257"/>
      <c r="L740" s="257"/>
      <c r="M740" s="257"/>
      <c r="N740" s="258"/>
    </row>
    <row r="741" spans="1:15" ht="24.75" thickBot="1" x14ac:dyDescent="0.25">
      <c r="A741" s="38">
        <v>370</v>
      </c>
      <c r="B741" s="22" t="s">
        <v>366</v>
      </c>
      <c r="C741" s="30" t="s">
        <v>41</v>
      </c>
      <c r="D741" s="22" t="s">
        <v>9</v>
      </c>
      <c r="E741" s="34">
        <v>600000</v>
      </c>
      <c r="F741" s="30" t="s">
        <v>47</v>
      </c>
      <c r="G741" s="34">
        <v>0</v>
      </c>
      <c r="H741" s="35">
        <f>E741-G741</f>
        <v>600000</v>
      </c>
      <c r="I741" s="22"/>
      <c r="J741" s="23" t="s">
        <v>18</v>
      </c>
      <c r="K741" s="30" t="s">
        <v>381</v>
      </c>
      <c r="L741" s="32">
        <f>H741</f>
        <v>600000</v>
      </c>
      <c r="M741" s="56"/>
      <c r="N741" s="55"/>
    </row>
    <row r="742" spans="1:15" ht="35.25" customHeight="1" thickBot="1" x14ac:dyDescent="0.25">
      <c r="A742" s="256" t="s">
        <v>494</v>
      </c>
      <c r="B742" s="257"/>
      <c r="C742" s="257"/>
      <c r="D742" s="257"/>
      <c r="E742" s="257"/>
      <c r="F742" s="257"/>
      <c r="G742" s="257"/>
      <c r="H742" s="257"/>
      <c r="I742" s="257"/>
      <c r="J742" s="257"/>
      <c r="K742" s="257"/>
      <c r="L742" s="257"/>
      <c r="M742" s="257"/>
      <c r="N742" s="258"/>
    </row>
    <row r="743" spans="1:15" ht="24.75" thickBot="1" x14ac:dyDescent="0.25">
      <c r="A743" s="38">
        <v>371</v>
      </c>
      <c r="B743" s="22" t="s">
        <v>366</v>
      </c>
      <c r="C743" s="30" t="s">
        <v>41</v>
      </c>
      <c r="D743" s="22" t="s">
        <v>9</v>
      </c>
      <c r="E743" s="34">
        <v>2000000</v>
      </c>
      <c r="F743" s="30" t="s">
        <v>47</v>
      </c>
      <c r="G743" s="34">
        <v>0</v>
      </c>
      <c r="H743" s="35">
        <f>E743-G743</f>
        <v>2000000</v>
      </c>
      <c r="I743" s="22"/>
      <c r="J743" s="23" t="s">
        <v>41</v>
      </c>
      <c r="K743" s="30" t="s">
        <v>495</v>
      </c>
      <c r="L743" s="32">
        <f>H743</f>
        <v>2000000</v>
      </c>
      <c r="M743" s="56"/>
      <c r="N743" s="55"/>
    </row>
    <row r="744" spans="1:15" ht="35.25" customHeight="1" thickBot="1" x14ac:dyDescent="0.25">
      <c r="A744" s="256" t="s">
        <v>496</v>
      </c>
      <c r="B744" s="257"/>
      <c r="C744" s="257"/>
      <c r="D744" s="257"/>
      <c r="E744" s="257"/>
      <c r="F744" s="257"/>
      <c r="G744" s="257"/>
      <c r="H744" s="257"/>
      <c r="I744" s="257"/>
      <c r="J744" s="257"/>
      <c r="K744" s="257"/>
      <c r="L744" s="257"/>
      <c r="M744" s="257"/>
      <c r="N744" s="258"/>
    </row>
    <row r="745" spans="1:15" ht="24.75" thickBot="1" x14ac:dyDescent="0.25">
      <c r="A745" s="38">
        <v>372</v>
      </c>
      <c r="B745" s="22" t="s">
        <v>366</v>
      </c>
      <c r="C745" s="30" t="s">
        <v>30</v>
      </c>
      <c r="D745" s="22" t="s">
        <v>9</v>
      </c>
      <c r="E745" s="34">
        <v>100000</v>
      </c>
      <c r="F745" s="30" t="s">
        <v>47</v>
      </c>
      <c r="G745" s="34">
        <v>0</v>
      </c>
      <c r="H745" s="35">
        <f>E745-G745</f>
        <v>100000</v>
      </c>
      <c r="I745" s="22"/>
      <c r="J745" s="23" t="s">
        <v>18</v>
      </c>
      <c r="K745" s="30" t="s">
        <v>381</v>
      </c>
      <c r="L745" s="32">
        <f>H745</f>
        <v>100000</v>
      </c>
      <c r="M745" s="56"/>
      <c r="N745" s="55"/>
    </row>
    <row r="746" spans="1:15" ht="35.25" customHeight="1" thickBot="1" x14ac:dyDescent="0.25">
      <c r="A746" s="256" t="s">
        <v>497</v>
      </c>
      <c r="B746" s="257"/>
      <c r="C746" s="257"/>
      <c r="D746" s="257"/>
      <c r="E746" s="257"/>
      <c r="F746" s="257"/>
      <c r="G746" s="257"/>
      <c r="H746" s="257"/>
      <c r="I746" s="257"/>
      <c r="J746" s="257"/>
      <c r="K746" s="257"/>
      <c r="L746" s="257"/>
      <c r="M746" s="257"/>
      <c r="N746" s="258"/>
    </row>
    <row r="747" spans="1:15" ht="27" customHeight="1" thickBot="1" x14ac:dyDescent="0.25">
      <c r="A747" s="15">
        <v>373</v>
      </c>
      <c r="B747" s="22" t="s">
        <v>366</v>
      </c>
      <c r="C747" s="89" t="s">
        <v>13</v>
      </c>
      <c r="D747" s="22" t="s">
        <v>9</v>
      </c>
      <c r="E747" s="34">
        <v>2000000</v>
      </c>
      <c r="F747" s="30" t="s">
        <v>47</v>
      </c>
      <c r="G747" s="34">
        <v>0</v>
      </c>
      <c r="H747" s="35">
        <f>E747-G747</f>
        <v>2000000</v>
      </c>
      <c r="I747" s="22"/>
      <c r="J747" s="23" t="s">
        <v>13</v>
      </c>
      <c r="K747" s="30" t="s">
        <v>671</v>
      </c>
      <c r="L747" s="32">
        <f>H747</f>
        <v>2000000</v>
      </c>
      <c r="M747" s="56" t="s">
        <v>681</v>
      </c>
      <c r="N747" s="129" t="s">
        <v>41</v>
      </c>
      <c r="O747" s="127"/>
    </row>
    <row r="748" spans="1:15" ht="39.75" customHeight="1" thickBot="1" x14ac:dyDescent="0.25">
      <c r="A748" s="256" t="s">
        <v>676</v>
      </c>
      <c r="B748" s="257"/>
      <c r="C748" s="257"/>
      <c r="D748" s="257"/>
      <c r="E748" s="257"/>
      <c r="F748" s="257"/>
      <c r="G748" s="257"/>
      <c r="H748" s="257"/>
      <c r="I748" s="257"/>
      <c r="J748" s="257"/>
      <c r="K748" s="257"/>
      <c r="L748" s="257"/>
      <c r="M748" s="257"/>
      <c r="N748" s="258"/>
    </row>
    <row r="749" spans="1:15" ht="24.75" thickBot="1" x14ac:dyDescent="0.25">
      <c r="A749" s="38">
        <v>374</v>
      </c>
      <c r="B749" s="22" t="s">
        <v>366</v>
      </c>
      <c r="C749" s="30" t="s">
        <v>41</v>
      </c>
      <c r="D749" s="22" t="s">
        <v>9</v>
      </c>
      <c r="E749" s="34">
        <v>350000</v>
      </c>
      <c r="F749" s="30" t="s">
        <v>47</v>
      </c>
      <c r="G749" s="34">
        <v>0</v>
      </c>
      <c r="H749" s="35">
        <f>E749-G749</f>
        <v>350000</v>
      </c>
      <c r="I749" s="22"/>
      <c r="J749" s="23" t="s">
        <v>18</v>
      </c>
      <c r="K749" s="30" t="s">
        <v>381</v>
      </c>
      <c r="L749" s="32">
        <f>H749</f>
        <v>350000</v>
      </c>
      <c r="M749" s="56"/>
      <c r="N749" s="55"/>
    </row>
    <row r="750" spans="1:15" ht="35.25" customHeight="1" thickBot="1" x14ac:dyDescent="0.25">
      <c r="A750" s="256" t="s">
        <v>498</v>
      </c>
      <c r="B750" s="257"/>
      <c r="C750" s="257"/>
      <c r="D750" s="257"/>
      <c r="E750" s="257"/>
      <c r="F750" s="257"/>
      <c r="G750" s="257"/>
      <c r="H750" s="257"/>
      <c r="I750" s="257"/>
      <c r="J750" s="257"/>
      <c r="K750" s="257"/>
      <c r="L750" s="257"/>
      <c r="M750" s="257"/>
      <c r="N750" s="258"/>
    </row>
    <row r="751" spans="1:15" ht="36" customHeight="1" thickBot="1" x14ac:dyDescent="0.25">
      <c r="A751" s="38">
        <v>375</v>
      </c>
      <c r="B751" s="22" t="s">
        <v>463</v>
      </c>
      <c r="C751" s="30" t="s">
        <v>16</v>
      </c>
      <c r="D751" s="22" t="s">
        <v>9</v>
      </c>
      <c r="E751" s="34">
        <v>2000000</v>
      </c>
      <c r="F751" s="30" t="s">
        <v>47</v>
      </c>
      <c r="G751" s="34">
        <v>0</v>
      </c>
      <c r="H751" s="35">
        <f>E751-G751</f>
        <v>2000000</v>
      </c>
      <c r="I751" s="22"/>
      <c r="J751" s="31" t="s">
        <v>18</v>
      </c>
      <c r="K751" s="39">
        <v>4478</v>
      </c>
      <c r="L751" s="32">
        <f>H751</f>
        <v>2000000</v>
      </c>
      <c r="M751" s="56"/>
      <c r="N751" s="55"/>
    </row>
    <row r="752" spans="1:15" ht="25.5" customHeight="1" thickBot="1" x14ac:dyDescent="0.25">
      <c r="A752" s="256" t="s">
        <v>470</v>
      </c>
      <c r="B752" s="257"/>
      <c r="C752" s="257"/>
      <c r="D752" s="257"/>
      <c r="E752" s="257"/>
      <c r="F752" s="257"/>
      <c r="G752" s="257"/>
      <c r="H752" s="257"/>
      <c r="I752" s="257"/>
      <c r="J752" s="257"/>
      <c r="K752" s="257"/>
      <c r="L752" s="257"/>
      <c r="M752" s="257"/>
      <c r="N752" s="258"/>
    </row>
    <row r="753" spans="1:14" ht="24.75" thickBot="1" x14ac:dyDescent="0.25">
      <c r="A753" s="38">
        <v>376</v>
      </c>
      <c r="B753" s="22" t="s">
        <v>366</v>
      </c>
      <c r="C753" s="30" t="s">
        <v>13</v>
      </c>
      <c r="D753" s="22" t="s">
        <v>9</v>
      </c>
      <c r="E753" s="34">
        <v>500000</v>
      </c>
      <c r="F753" s="30" t="s">
        <v>47</v>
      </c>
      <c r="G753" s="34">
        <v>0</v>
      </c>
      <c r="H753" s="35">
        <f>E753-G753</f>
        <v>500000</v>
      </c>
      <c r="I753" s="22"/>
      <c r="J753" s="23" t="s">
        <v>13</v>
      </c>
      <c r="K753" s="30" t="s">
        <v>14</v>
      </c>
      <c r="L753" s="32">
        <f>H753</f>
        <v>500000</v>
      </c>
      <c r="M753" s="56"/>
      <c r="N753" s="55"/>
    </row>
    <row r="754" spans="1:14" ht="24" customHeight="1" thickBot="1" x14ac:dyDescent="0.25">
      <c r="A754" s="256" t="s">
        <v>499</v>
      </c>
      <c r="B754" s="257"/>
      <c r="C754" s="257"/>
      <c r="D754" s="257"/>
      <c r="E754" s="257"/>
      <c r="F754" s="257"/>
      <c r="G754" s="257"/>
      <c r="H754" s="257"/>
      <c r="I754" s="257"/>
      <c r="J754" s="257"/>
      <c r="K754" s="257"/>
      <c r="L754" s="257"/>
      <c r="M754" s="257"/>
      <c r="N754" s="258"/>
    </row>
    <row r="755" spans="1:14" ht="24.75" thickBot="1" x14ac:dyDescent="0.25">
      <c r="A755" s="38">
        <v>377</v>
      </c>
      <c r="B755" s="22" t="s">
        <v>366</v>
      </c>
      <c r="C755" s="30" t="s">
        <v>29</v>
      </c>
      <c r="D755" s="22" t="s">
        <v>9</v>
      </c>
      <c r="E755" s="34">
        <v>2500000</v>
      </c>
      <c r="F755" s="30" t="s">
        <v>47</v>
      </c>
      <c r="G755" s="34">
        <v>0</v>
      </c>
      <c r="H755" s="35">
        <f>E755-G755</f>
        <v>2500000</v>
      </c>
      <c r="I755" s="22"/>
      <c r="J755" s="23" t="s">
        <v>79</v>
      </c>
      <c r="K755" s="30" t="s">
        <v>268</v>
      </c>
      <c r="L755" s="32">
        <f>H755</f>
        <v>2500000</v>
      </c>
      <c r="M755" s="56"/>
      <c r="N755" s="55"/>
    </row>
    <row r="756" spans="1:14" ht="28.5" customHeight="1" thickBot="1" x14ac:dyDescent="0.25">
      <c r="A756" s="256" t="s">
        <v>422</v>
      </c>
      <c r="B756" s="257"/>
      <c r="C756" s="257"/>
      <c r="D756" s="257"/>
      <c r="E756" s="257"/>
      <c r="F756" s="257"/>
      <c r="G756" s="257"/>
      <c r="H756" s="257"/>
      <c r="I756" s="257"/>
      <c r="J756" s="257"/>
      <c r="K756" s="257"/>
      <c r="L756" s="257"/>
      <c r="M756" s="257"/>
      <c r="N756" s="258"/>
    </row>
    <row r="757" spans="1:14" ht="36.75" thickBot="1" x14ac:dyDescent="0.25">
      <c r="A757" s="38">
        <v>378</v>
      </c>
      <c r="B757" s="22" t="s">
        <v>463</v>
      </c>
      <c r="C757" s="30" t="s">
        <v>16</v>
      </c>
      <c r="D757" s="22" t="s">
        <v>9</v>
      </c>
      <c r="E757" s="34">
        <v>100000</v>
      </c>
      <c r="F757" s="30" t="s">
        <v>47</v>
      </c>
      <c r="G757" s="34">
        <v>0</v>
      </c>
      <c r="H757" s="35">
        <f>E757-G757</f>
        <v>100000</v>
      </c>
      <c r="I757" s="22"/>
      <c r="J757" s="31" t="s">
        <v>18</v>
      </c>
      <c r="K757" s="39">
        <v>4478</v>
      </c>
      <c r="L757" s="32">
        <f>H757</f>
        <v>100000</v>
      </c>
      <c r="M757" s="56"/>
      <c r="N757" s="55"/>
    </row>
    <row r="758" spans="1:14" ht="25.5" customHeight="1" thickBot="1" x14ac:dyDescent="0.25">
      <c r="A758" s="256" t="s">
        <v>471</v>
      </c>
      <c r="B758" s="257"/>
      <c r="C758" s="257"/>
      <c r="D758" s="257"/>
      <c r="E758" s="257"/>
      <c r="F758" s="257"/>
      <c r="G758" s="257"/>
      <c r="H758" s="257"/>
      <c r="I758" s="257"/>
      <c r="J758" s="257"/>
      <c r="K758" s="257"/>
      <c r="L758" s="257"/>
      <c r="M758" s="257"/>
      <c r="N758" s="258"/>
    </row>
    <row r="759" spans="1:14" ht="36.75" thickBot="1" x14ac:dyDescent="0.25">
      <c r="A759" s="38">
        <v>379</v>
      </c>
      <c r="B759" s="22" t="s">
        <v>463</v>
      </c>
      <c r="C759" s="30" t="s">
        <v>23</v>
      </c>
      <c r="D759" s="22" t="s">
        <v>9</v>
      </c>
      <c r="E759" s="34">
        <v>1000000</v>
      </c>
      <c r="F759" s="30" t="s">
        <v>47</v>
      </c>
      <c r="G759" s="34">
        <v>0</v>
      </c>
      <c r="H759" s="35">
        <f>E759-G759</f>
        <v>1000000</v>
      </c>
      <c r="I759" s="22"/>
      <c r="J759" s="31" t="s">
        <v>18</v>
      </c>
      <c r="K759" s="39">
        <v>4478</v>
      </c>
      <c r="L759" s="32">
        <f>H759</f>
        <v>1000000</v>
      </c>
      <c r="M759" s="56"/>
      <c r="N759" s="55"/>
    </row>
    <row r="760" spans="1:14" ht="25.5" customHeight="1" thickBot="1" x14ac:dyDescent="0.25">
      <c r="A760" s="256" t="s">
        <v>472</v>
      </c>
      <c r="B760" s="257"/>
      <c r="C760" s="257"/>
      <c r="D760" s="257"/>
      <c r="E760" s="257"/>
      <c r="F760" s="257"/>
      <c r="G760" s="257"/>
      <c r="H760" s="257"/>
      <c r="I760" s="257"/>
      <c r="J760" s="257"/>
      <c r="K760" s="257"/>
      <c r="L760" s="257"/>
      <c r="M760" s="257"/>
      <c r="N760" s="258"/>
    </row>
    <row r="761" spans="1:14" ht="36.75" thickBot="1" x14ac:dyDescent="0.25">
      <c r="A761" s="38">
        <v>380</v>
      </c>
      <c r="B761" s="22" t="s">
        <v>463</v>
      </c>
      <c r="C761" s="30" t="s">
        <v>21</v>
      </c>
      <c r="D761" s="22" t="s">
        <v>9</v>
      </c>
      <c r="E761" s="34">
        <v>1000000</v>
      </c>
      <c r="F761" s="30" t="s">
        <v>47</v>
      </c>
      <c r="G761" s="34">
        <v>0</v>
      </c>
      <c r="H761" s="35">
        <f>E761-G761</f>
        <v>1000000</v>
      </c>
      <c r="I761" s="22"/>
      <c r="J761" s="31" t="s">
        <v>18</v>
      </c>
      <c r="K761" s="39">
        <v>4478</v>
      </c>
      <c r="L761" s="32">
        <f>H761</f>
        <v>1000000</v>
      </c>
      <c r="M761" s="56"/>
      <c r="N761" s="55"/>
    </row>
    <row r="762" spans="1:14" ht="25.5" customHeight="1" thickBot="1" x14ac:dyDescent="0.25">
      <c r="A762" s="256" t="s">
        <v>473</v>
      </c>
      <c r="B762" s="257"/>
      <c r="C762" s="257"/>
      <c r="D762" s="257"/>
      <c r="E762" s="257"/>
      <c r="F762" s="257"/>
      <c r="G762" s="257"/>
      <c r="H762" s="257"/>
      <c r="I762" s="257"/>
      <c r="J762" s="257"/>
      <c r="K762" s="257"/>
      <c r="L762" s="257"/>
      <c r="M762" s="257"/>
      <c r="N762" s="258"/>
    </row>
    <row r="763" spans="1:14" ht="24.75" thickBot="1" x14ac:dyDescent="0.25">
      <c r="A763" s="15">
        <v>381</v>
      </c>
      <c r="B763" s="22" t="s">
        <v>78</v>
      </c>
      <c r="C763" s="30" t="s">
        <v>19</v>
      </c>
      <c r="D763" s="22" t="s">
        <v>9</v>
      </c>
      <c r="E763" s="34">
        <v>500000</v>
      </c>
      <c r="F763" s="30" t="s">
        <v>47</v>
      </c>
      <c r="G763" s="34">
        <v>0</v>
      </c>
      <c r="H763" s="35">
        <f t="shared" ref="H763" si="389">E763-G763</f>
        <v>500000</v>
      </c>
      <c r="I763" s="22"/>
      <c r="J763" s="23" t="s">
        <v>19</v>
      </c>
      <c r="K763" s="22">
        <v>6067</v>
      </c>
      <c r="L763" s="32">
        <f t="shared" ref="L763" si="390">H763</f>
        <v>500000</v>
      </c>
      <c r="M763" s="56"/>
      <c r="N763" s="55"/>
    </row>
    <row r="764" spans="1:14" ht="28.5" customHeight="1" thickBot="1" x14ac:dyDescent="0.25">
      <c r="A764" s="256" t="s">
        <v>423</v>
      </c>
      <c r="B764" s="257"/>
      <c r="C764" s="257"/>
      <c r="D764" s="257"/>
      <c r="E764" s="257"/>
      <c r="F764" s="257"/>
      <c r="G764" s="257"/>
      <c r="H764" s="257"/>
      <c r="I764" s="257"/>
      <c r="J764" s="257"/>
      <c r="K764" s="257"/>
      <c r="L764" s="257"/>
      <c r="M764" s="257"/>
      <c r="N764" s="258"/>
    </row>
    <row r="765" spans="1:14" ht="34.5" customHeight="1" thickBot="1" x14ac:dyDescent="0.25">
      <c r="A765" s="97">
        <v>382</v>
      </c>
      <c r="B765" s="88" t="s">
        <v>391</v>
      </c>
      <c r="C765" s="89" t="s">
        <v>16</v>
      </c>
      <c r="D765" s="88" t="s">
        <v>9</v>
      </c>
      <c r="E765" s="90">
        <v>500000</v>
      </c>
      <c r="F765" s="89" t="s">
        <v>47</v>
      </c>
      <c r="G765" s="90">
        <v>0</v>
      </c>
      <c r="H765" s="91">
        <f>E765-G765</f>
        <v>500000</v>
      </c>
      <c r="I765" s="88"/>
      <c r="J765" s="92" t="s">
        <v>20</v>
      </c>
      <c r="K765" s="89" t="s">
        <v>17</v>
      </c>
      <c r="L765" s="93">
        <f>H765</f>
        <v>500000</v>
      </c>
      <c r="M765" s="56"/>
      <c r="N765" s="94"/>
    </row>
    <row r="766" spans="1:14" ht="34.5" customHeight="1" thickBot="1" x14ac:dyDescent="0.25">
      <c r="A766" s="260" t="s">
        <v>632</v>
      </c>
      <c r="B766" s="261"/>
      <c r="C766" s="261"/>
      <c r="D766" s="261"/>
      <c r="E766" s="261"/>
      <c r="F766" s="261"/>
      <c r="G766" s="261"/>
      <c r="H766" s="261"/>
      <c r="I766" s="261"/>
      <c r="J766" s="261"/>
      <c r="K766" s="261"/>
      <c r="L766" s="261"/>
      <c r="M766" s="261"/>
      <c r="N766" s="262"/>
    </row>
    <row r="767" spans="1:14" ht="36.75" thickBot="1" x14ac:dyDescent="0.25">
      <c r="A767" s="97">
        <v>383</v>
      </c>
      <c r="B767" s="88" t="s">
        <v>391</v>
      </c>
      <c r="C767" s="89" t="s">
        <v>39</v>
      </c>
      <c r="D767" s="88" t="s">
        <v>9</v>
      </c>
      <c r="E767" s="90">
        <v>150000</v>
      </c>
      <c r="F767" s="89" t="s">
        <v>47</v>
      </c>
      <c r="G767" s="90">
        <v>0</v>
      </c>
      <c r="H767" s="91">
        <f>E767-G767</f>
        <v>150000</v>
      </c>
      <c r="I767" s="88"/>
      <c r="J767" s="92" t="s">
        <v>20</v>
      </c>
      <c r="K767" s="89" t="s">
        <v>17</v>
      </c>
      <c r="L767" s="93">
        <f>H767</f>
        <v>150000</v>
      </c>
      <c r="M767" s="56"/>
      <c r="N767" s="94"/>
    </row>
    <row r="768" spans="1:14" ht="33.75" customHeight="1" thickBot="1" x14ac:dyDescent="0.25">
      <c r="A768" s="260" t="s">
        <v>586</v>
      </c>
      <c r="B768" s="261"/>
      <c r="C768" s="261"/>
      <c r="D768" s="261"/>
      <c r="E768" s="261"/>
      <c r="F768" s="261"/>
      <c r="G768" s="261"/>
      <c r="H768" s="261"/>
      <c r="I768" s="261"/>
      <c r="J768" s="261"/>
      <c r="K768" s="261"/>
      <c r="L768" s="261"/>
      <c r="M768" s="261"/>
      <c r="N768" s="262"/>
    </row>
    <row r="769" spans="1:14" ht="33.75" customHeight="1" thickBot="1" x14ac:dyDescent="0.25">
      <c r="A769" s="97">
        <v>384</v>
      </c>
      <c r="B769" s="88" t="s">
        <v>391</v>
      </c>
      <c r="C769" s="89" t="s">
        <v>39</v>
      </c>
      <c r="D769" s="88" t="s">
        <v>9</v>
      </c>
      <c r="E769" s="90">
        <v>4000000</v>
      </c>
      <c r="F769" s="89" t="s">
        <v>47</v>
      </c>
      <c r="G769" s="90">
        <v>0</v>
      </c>
      <c r="H769" s="91">
        <f>E769-G769</f>
        <v>4000000</v>
      </c>
      <c r="I769" s="88"/>
      <c r="J769" s="92" t="s">
        <v>20</v>
      </c>
      <c r="K769" s="89" t="s">
        <v>17</v>
      </c>
      <c r="L769" s="93">
        <f>H769</f>
        <v>4000000</v>
      </c>
      <c r="M769" s="56"/>
      <c r="N769" s="94"/>
    </row>
    <row r="770" spans="1:14" ht="42" customHeight="1" thickBot="1" x14ac:dyDescent="0.25">
      <c r="A770" s="260" t="s">
        <v>586</v>
      </c>
      <c r="B770" s="261"/>
      <c r="C770" s="261"/>
      <c r="D770" s="261"/>
      <c r="E770" s="261"/>
      <c r="F770" s="261"/>
      <c r="G770" s="261"/>
      <c r="H770" s="261"/>
      <c r="I770" s="261"/>
      <c r="J770" s="261"/>
      <c r="K770" s="261"/>
      <c r="L770" s="261"/>
      <c r="M770" s="261"/>
      <c r="N770" s="262"/>
    </row>
    <row r="771" spans="1:14" ht="24.75" thickBot="1" x14ac:dyDescent="0.25">
      <c r="A771" s="38">
        <v>385</v>
      </c>
      <c r="B771" s="22" t="s">
        <v>112</v>
      </c>
      <c r="C771" s="30" t="s">
        <v>25</v>
      </c>
      <c r="D771" s="22" t="s">
        <v>9</v>
      </c>
      <c r="E771" s="34">
        <v>10708343.07</v>
      </c>
      <c r="F771" s="30" t="s">
        <v>47</v>
      </c>
      <c r="G771" s="34">
        <v>0</v>
      </c>
      <c r="H771" s="35">
        <f>E771-G771</f>
        <v>10708343.07</v>
      </c>
      <c r="I771" s="22"/>
      <c r="J771" s="23" t="s">
        <v>123</v>
      </c>
      <c r="K771" s="30" t="s">
        <v>270</v>
      </c>
      <c r="L771" s="32">
        <f>H771</f>
        <v>10708343.07</v>
      </c>
      <c r="M771" s="56"/>
      <c r="N771" s="55"/>
    </row>
    <row r="772" spans="1:14" ht="35.25" customHeight="1" thickBot="1" x14ac:dyDescent="0.25">
      <c r="A772" s="256" t="s">
        <v>429</v>
      </c>
      <c r="B772" s="257"/>
      <c r="C772" s="257"/>
      <c r="D772" s="257"/>
      <c r="E772" s="257"/>
      <c r="F772" s="257"/>
      <c r="G772" s="257"/>
      <c r="H772" s="257"/>
      <c r="I772" s="257"/>
      <c r="J772" s="257"/>
      <c r="K772" s="257"/>
      <c r="L772" s="257"/>
      <c r="M772" s="257"/>
      <c r="N772" s="258"/>
    </row>
    <row r="773" spans="1:14" ht="36.75" thickBot="1" x14ac:dyDescent="0.25">
      <c r="A773" s="95">
        <v>386</v>
      </c>
      <c r="B773" s="88" t="s">
        <v>121</v>
      </c>
      <c r="C773" s="89" t="s">
        <v>21</v>
      </c>
      <c r="D773" s="88" t="s">
        <v>9</v>
      </c>
      <c r="E773" s="90">
        <v>500000</v>
      </c>
      <c r="F773" s="89" t="s">
        <v>47</v>
      </c>
      <c r="G773" s="90">
        <v>0</v>
      </c>
      <c r="H773" s="91">
        <f>E773-G773</f>
        <v>500000</v>
      </c>
      <c r="I773" s="88"/>
      <c r="J773" s="92" t="s">
        <v>41</v>
      </c>
      <c r="K773" s="89" t="s">
        <v>15</v>
      </c>
      <c r="L773" s="93">
        <f>H773</f>
        <v>500000</v>
      </c>
      <c r="M773" s="56"/>
      <c r="N773" s="94"/>
    </row>
    <row r="774" spans="1:14" ht="32.25" customHeight="1" thickBot="1" x14ac:dyDescent="0.25">
      <c r="A774" s="260" t="s">
        <v>634</v>
      </c>
      <c r="B774" s="261"/>
      <c r="C774" s="261"/>
      <c r="D774" s="261"/>
      <c r="E774" s="261"/>
      <c r="F774" s="261"/>
      <c r="G774" s="261"/>
      <c r="H774" s="261"/>
      <c r="I774" s="261"/>
      <c r="J774" s="261"/>
      <c r="K774" s="261"/>
      <c r="L774" s="261"/>
      <c r="M774" s="261"/>
      <c r="N774" s="262"/>
    </row>
    <row r="775" spans="1:14" ht="26.25" customHeight="1" thickBot="1" x14ac:dyDescent="0.25">
      <c r="A775" s="38">
        <v>387</v>
      </c>
      <c r="B775" s="22" t="s">
        <v>430</v>
      </c>
      <c r="C775" s="30" t="s">
        <v>16</v>
      </c>
      <c r="D775" s="22" t="s">
        <v>9</v>
      </c>
      <c r="E775" s="34">
        <v>50000</v>
      </c>
      <c r="F775" s="30" t="s">
        <v>47</v>
      </c>
      <c r="G775" s="34">
        <v>0</v>
      </c>
      <c r="H775" s="35">
        <f>E775-G775</f>
        <v>50000</v>
      </c>
      <c r="I775" s="22"/>
      <c r="J775" s="23" t="s">
        <v>31</v>
      </c>
      <c r="K775" s="30" t="s">
        <v>431</v>
      </c>
      <c r="L775" s="32">
        <f>H775</f>
        <v>50000</v>
      </c>
      <c r="M775" s="56"/>
      <c r="N775" s="55"/>
    </row>
    <row r="776" spans="1:14" ht="22.5" customHeight="1" thickBot="1" x14ac:dyDescent="0.25">
      <c r="A776" s="256" t="s">
        <v>432</v>
      </c>
      <c r="B776" s="257"/>
      <c r="C776" s="257"/>
      <c r="D776" s="257"/>
      <c r="E776" s="257"/>
      <c r="F776" s="257"/>
      <c r="G776" s="257"/>
      <c r="H776" s="257"/>
      <c r="I776" s="257"/>
      <c r="J776" s="257"/>
      <c r="K776" s="257"/>
      <c r="L776" s="257"/>
      <c r="M776" s="257"/>
      <c r="N776" s="258"/>
    </row>
    <row r="777" spans="1:14" ht="22.5" customHeight="1" thickBot="1" x14ac:dyDescent="0.25">
      <c r="A777" s="38">
        <v>388</v>
      </c>
      <c r="B777" s="22" t="s">
        <v>430</v>
      </c>
      <c r="C777" s="30" t="s">
        <v>23</v>
      </c>
      <c r="D777" s="22" t="s">
        <v>9</v>
      </c>
      <c r="E777" s="34">
        <v>300000</v>
      </c>
      <c r="F777" s="30" t="s">
        <v>47</v>
      </c>
      <c r="G777" s="34">
        <v>0</v>
      </c>
      <c r="H777" s="35">
        <f>E777-G777</f>
        <v>300000</v>
      </c>
      <c r="I777" s="22"/>
      <c r="J777" s="23" t="s">
        <v>48</v>
      </c>
      <c r="K777" s="30" t="s">
        <v>433</v>
      </c>
      <c r="L777" s="32">
        <f>H777</f>
        <v>300000</v>
      </c>
      <c r="M777" s="56"/>
      <c r="N777" s="55"/>
    </row>
    <row r="778" spans="1:14" ht="27" customHeight="1" thickBot="1" x14ac:dyDescent="0.25">
      <c r="A778" s="256" t="s">
        <v>434</v>
      </c>
      <c r="B778" s="257"/>
      <c r="C778" s="257"/>
      <c r="D778" s="257"/>
      <c r="E778" s="257"/>
      <c r="F778" s="257"/>
      <c r="G778" s="257"/>
      <c r="H778" s="257"/>
      <c r="I778" s="257"/>
      <c r="J778" s="257"/>
      <c r="K778" s="257"/>
      <c r="L778" s="257"/>
      <c r="M778" s="257"/>
      <c r="N778" s="258"/>
    </row>
    <row r="779" spans="1:14" ht="29.25" customHeight="1" thickBot="1" x14ac:dyDescent="0.25">
      <c r="A779" s="38">
        <v>389</v>
      </c>
      <c r="B779" s="22" t="s">
        <v>430</v>
      </c>
      <c r="C779" s="30" t="s">
        <v>20</v>
      </c>
      <c r="D779" s="22" t="s">
        <v>9</v>
      </c>
      <c r="E779" s="34">
        <v>200000</v>
      </c>
      <c r="F779" s="30" t="s">
        <v>47</v>
      </c>
      <c r="G779" s="34">
        <v>0</v>
      </c>
      <c r="H779" s="35">
        <f>E779-G779</f>
        <v>200000</v>
      </c>
      <c r="I779" s="22"/>
      <c r="J779" s="23" t="s">
        <v>79</v>
      </c>
      <c r="K779" s="30" t="s">
        <v>268</v>
      </c>
      <c r="L779" s="32">
        <f>H779</f>
        <v>200000</v>
      </c>
      <c r="M779" s="56"/>
      <c r="N779" s="55"/>
    </row>
    <row r="780" spans="1:14" ht="24" customHeight="1" thickBot="1" x14ac:dyDescent="0.25">
      <c r="A780" s="256" t="s">
        <v>635</v>
      </c>
      <c r="B780" s="257"/>
      <c r="C780" s="257"/>
      <c r="D780" s="257"/>
      <c r="E780" s="257"/>
      <c r="F780" s="257"/>
      <c r="G780" s="257"/>
      <c r="H780" s="257"/>
      <c r="I780" s="257"/>
      <c r="J780" s="257"/>
      <c r="K780" s="257"/>
      <c r="L780" s="257"/>
      <c r="M780" s="257"/>
      <c r="N780" s="258"/>
    </row>
    <row r="781" spans="1:14" ht="27.75" customHeight="1" thickBot="1" x14ac:dyDescent="0.25">
      <c r="A781" s="38">
        <v>390</v>
      </c>
      <c r="B781" s="22" t="s">
        <v>430</v>
      </c>
      <c r="C781" s="30" t="s">
        <v>27</v>
      </c>
      <c r="D781" s="22" t="s">
        <v>9</v>
      </c>
      <c r="E781" s="34">
        <v>1000000</v>
      </c>
      <c r="F781" s="30" t="s">
        <v>47</v>
      </c>
      <c r="G781" s="34">
        <v>0</v>
      </c>
      <c r="H781" s="35">
        <f>E781-G781</f>
        <v>1000000</v>
      </c>
      <c r="I781" s="22"/>
      <c r="J781" s="23" t="s">
        <v>48</v>
      </c>
      <c r="K781" s="30" t="s">
        <v>433</v>
      </c>
      <c r="L781" s="32">
        <f>H781</f>
        <v>1000000</v>
      </c>
      <c r="M781" s="56"/>
      <c r="N781" s="55"/>
    </row>
    <row r="782" spans="1:14" ht="30" customHeight="1" thickBot="1" x14ac:dyDescent="0.25">
      <c r="A782" s="256" t="s">
        <v>435</v>
      </c>
      <c r="B782" s="257"/>
      <c r="C782" s="257"/>
      <c r="D782" s="257"/>
      <c r="E782" s="257"/>
      <c r="F782" s="257"/>
      <c r="G782" s="257"/>
      <c r="H782" s="257"/>
      <c r="I782" s="257"/>
      <c r="J782" s="257"/>
      <c r="K782" s="257"/>
      <c r="L782" s="257"/>
      <c r="M782" s="257"/>
      <c r="N782" s="258"/>
    </row>
    <row r="783" spans="1:14" ht="29.25" customHeight="1" thickBot="1" x14ac:dyDescent="0.25">
      <c r="A783" s="38">
        <v>391</v>
      </c>
      <c r="B783" s="39" t="s">
        <v>430</v>
      </c>
      <c r="C783" s="40" t="s">
        <v>23</v>
      </c>
      <c r="D783" s="39" t="s">
        <v>9</v>
      </c>
      <c r="E783" s="41">
        <v>130000</v>
      </c>
      <c r="F783" s="40" t="s">
        <v>47</v>
      </c>
      <c r="G783" s="41">
        <v>0</v>
      </c>
      <c r="H783" s="42">
        <f>E783-G783</f>
        <v>130000</v>
      </c>
      <c r="I783" s="39"/>
      <c r="J783" s="31" t="s">
        <v>19</v>
      </c>
      <c r="K783" s="40" t="s">
        <v>40</v>
      </c>
      <c r="L783" s="43">
        <f>H783</f>
        <v>130000</v>
      </c>
      <c r="M783" s="64"/>
      <c r="N783" s="65"/>
    </row>
    <row r="784" spans="1:14" ht="29.25" customHeight="1" thickBot="1" x14ac:dyDescent="0.25">
      <c r="A784" s="256" t="s">
        <v>660</v>
      </c>
      <c r="B784" s="257"/>
      <c r="C784" s="257"/>
      <c r="D784" s="257"/>
      <c r="E784" s="257"/>
      <c r="F784" s="257"/>
      <c r="G784" s="257"/>
      <c r="H784" s="257"/>
      <c r="I784" s="257"/>
      <c r="J784" s="257"/>
      <c r="K784" s="257"/>
      <c r="L784" s="257"/>
      <c r="M784" s="257"/>
      <c r="N784" s="258"/>
    </row>
    <row r="785" spans="1:14" ht="30" customHeight="1" thickBot="1" x14ac:dyDescent="0.25">
      <c r="A785" s="38">
        <v>392</v>
      </c>
      <c r="B785" s="22" t="s">
        <v>430</v>
      </c>
      <c r="C785" s="30" t="s">
        <v>24</v>
      </c>
      <c r="D785" s="22">
        <v>4159</v>
      </c>
      <c r="E785" s="34">
        <v>840508</v>
      </c>
      <c r="F785" s="30" t="s">
        <v>47</v>
      </c>
      <c r="G785" s="34">
        <v>640508</v>
      </c>
      <c r="H785" s="35">
        <f>E785-G785</f>
        <v>200000</v>
      </c>
      <c r="I785" s="22"/>
      <c r="J785" s="23" t="s">
        <v>79</v>
      </c>
      <c r="K785" s="30" t="s">
        <v>268</v>
      </c>
      <c r="L785" s="74">
        <f>H785</f>
        <v>200000</v>
      </c>
      <c r="M785" s="56"/>
      <c r="N785" s="55"/>
    </row>
    <row r="786" spans="1:14" ht="30" customHeight="1" thickBot="1" x14ac:dyDescent="0.25">
      <c r="A786" s="256" t="s">
        <v>455</v>
      </c>
      <c r="B786" s="257"/>
      <c r="C786" s="257"/>
      <c r="D786" s="257"/>
      <c r="E786" s="257"/>
      <c r="F786" s="257"/>
      <c r="G786" s="257"/>
      <c r="H786" s="257"/>
      <c r="I786" s="257"/>
      <c r="J786" s="257"/>
      <c r="K786" s="257"/>
      <c r="L786" s="257"/>
      <c r="M786" s="257"/>
      <c r="N786" s="258"/>
    </row>
    <row r="787" spans="1:14" ht="33.75" customHeight="1" thickBot="1" x14ac:dyDescent="0.25">
      <c r="A787" s="77">
        <v>393</v>
      </c>
      <c r="B787" s="22" t="s">
        <v>430</v>
      </c>
      <c r="C787" s="30" t="s">
        <v>45</v>
      </c>
      <c r="D787" s="63" t="s">
        <v>511</v>
      </c>
      <c r="E787" s="63" t="s">
        <v>511</v>
      </c>
      <c r="F787" s="30" t="s">
        <v>47</v>
      </c>
      <c r="G787" s="63" t="s">
        <v>511</v>
      </c>
      <c r="H787" s="63" t="s">
        <v>511</v>
      </c>
      <c r="I787" s="22"/>
      <c r="J787" s="23" t="s">
        <v>19</v>
      </c>
      <c r="K787" s="30" t="s">
        <v>40</v>
      </c>
      <c r="L787" s="32">
        <v>0</v>
      </c>
      <c r="M787" s="56"/>
      <c r="N787" s="55"/>
    </row>
    <row r="788" spans="1:14" ht="21.75" customHeight="1" thickBot="1" x14ac:dyDescent="0.25">
      <c r="A788" s="260" t="s">
        <v>512</v>
      </c>
      <c r="B788" s="257"/>
      <c r="C788" s="257"/>
      <c r="D788" s="257"/>
      <c r="E788" s="257"/>
      <c r="F788" s="257"/>
      <c r="G788" s="257"/>
      <c r="H788" s="257"/>
      <c r="I788" s="257"/>
      <c r="J788" s="257"/>
      <c r="K788" s="257"/>
      <c r="L788" s="257"/>
      <c r="M788" s="257"/>
      <c r="N788" s="258"/>
    </row>
    <row r="789" spans="1:14" ht="27.75" customHeight="1" thickBot="1" x14ac:dyDescent="0.25">
      <c r="A789" s="38">
        <v>394</v>
      </c>
      <c r="B789" s="39" t="s">
        <v>430</v>
      </c>
      <c r="C789" s="40" t="s">
        <v>23</v>
      </c>
      <c r="D789" s="39" t="s">
        <v>9</v>
      </c>
      <c r="E789" s="41">
        <v>50000</v>
      </c>
      <c r="F789" s="40" t="s">
        <v>47</v>
      </c>
      <c r="G789" s="41">
        <v>0</v>
      </c>
      <c r="H789" s="42">
        <f>E789-G789</f>
        <v>50000</v>
      </c>
      <c r="I789" s="39"/>
      <c r="J789" s="31" t="s">
        <v>19</v>
      </c>
      <c r="K789" s="40" t="s">
        <v>40</v>
      </c>
      <c r="L789" s="43">
        <f>H789</f>
        <v>50000</v>
      </c>
      <c r="M789" s="64"/>
      <c r="N789" s="65"/>
    </row>
    <row r="790" spans="1:14" ht="33.75" customHeight="1" thickBot="1" x14ac:dyDescent="0.25">
      <c r="A790" s="256" t="s">
        <v>661</v>
      </c>
      <c r="B790" s="257"/>
      <c r="C790" s="257"/>
      <c r="D790" s="257"/>
      <c r="E790" s="257"/>
      <c r="F790" s="257"/>
      <c r="G790" s="257"/>
      <c r="H790" s="257"/>
      <c r="I790" s="257"/>
      <c r="J790" s="257"/>
      <c r="K790" s="257"/>
      <c r="L790" s="257"/>
      <c r="M790" s="257"/>
      <c r="N790" s="258"/>
    </row>
    <row r="791" spans="1:14" ht="30" customHeight="1" thickBot="1" x14ac:dyDescent="0.25">
      <c r="A791" s="38">
        <v>395</v>
      </c>
      <c r="B791" s="22" t="s">
        <v>430</v>
      </c>
      <c r="C791" s="30" t="s">
        <v>45</v>
      </c>
      <c r="D791" s="22">
        <v>4169</v>
      </c>
      <c r="E791" s="34">
        <v>400000</v>
      </c>
      <c r="F791" s="30" t="s">
        <v>47</v>
      </c>
      <c r="G791" s="34">
        <v>300000</v>
      </c>
      <c r="H791" s="35">
        <f>E791-G791</f>
        <v>100000</v>
      </c>
      <c r="I791" s="22"/>
      <c r="J791" s="23" t="s">
        <v>19</v>
      </c>
      <c r="K791" s="30" t="s">
        <v>40</v>
      </c>
      <c r="L791" s="32">
        <f>H791</f>
        <v>100000</v>
      </c>
      <c r="M791" s="56"/>
      <c r="N791" s="55"/>
    </row>
    <row r="792" spans="1:14" ht="40.5" customHeight="1" thickBot="1" x14ac:dyDescent="0.25">
      <c r="A792" s="256" t="s">
        <v>436</v>
      </c>
      <c r="B792" s="257"/>
      <c r="C792" s="257"/>
      <c r="D792" s="257"/>
      <c r="E792" s="257"/>
      <c r="F792" s="257"/>
      <c r="G792" s="257"/>
      <c r="H792" s="257"/>
      <c r="I792" s="257"/>
      <c r="J792" s="257"/>
      <c r="K792" s="257"/>
      <c r="L792" s="257"/>
      <c r="M792" s="257"/>
      <c r="N792" s="258"/>
    </row>
    <row r="793" spans="1:14" ht="24.75" thickBot="1" x14ac:dyDescent="0.25">
      <c r="A793" s="38">
        <v>396</v>
      </c>
      <c r="B793" s="22" t="s">
        <v>112</v>
      </c>
      <c r="C793" s="30" t="s">
        <v>20</v>
      </c>
      <c r="D793" s="22" t="s">
        <v>9</v>
      </c>
      <c r="E793" s="34">
        <v>5000000</v>
      </c>
      <c r="F793" s="30" t="s">
        <v>47</v>
      </c>
      <c r="G793" s="34">
        <v>0</v>
      </c>
      <c r="H793" s="35">
        <f>E793-G793</f>
        <v>5000000</v>
      </c>
      <c r="I793" s="22"/>
      <c r="J793" s="23" t="s">
        <v>79</v>
      </c>
      <c r="K793" s="30" t="s">
        <v>268</v>
      </c>
      <c r="L793" s="32">
        <f>H793</f>
        <v>5000000</v>
      </c>
      <c r="M793" s="56"/>
      <c r="N793" s="55"/>
    </row>
    <row r="794" spans="1:14" ht="29.25" customHeight="1" thickBot="1" x14ac:dyDescent="0.25">
      <c r="A794" s="256" t="s">
        <v>437</v>
      </c>
      <c r="B794" s="257"/>
      <c r="C794" s="257"/>
      <c r="D794" s="257"/>
      <c r="E794" s="257"/>
      <c r="F794" s="257"/>
      <c r="G794" s="257"/>
      <c r="H794" s="257"/>
      <c r="I794" s="257"/>
      <c r="J794" s="257"/>
      <c r="K794" s="257"/>
      <c r="L794" s="257"/>
      <c r="M794" s="257"/>
      <c r="N794" s="258"/>
    </row>
    <row r="795" spans="1:14" ht="24" customHeight="1" thickBot="1" x14ac:dyDescent="0.25">
      <c r="A795" s="38">
        <v>397</v>
      </c>
      <c r="B795" s="22" t="s">
        <v>430</v>
      </c>
      <c r="C795" s="30" t="s">
        <v>438</v>
      </c>
      <c r="D795" s="22">
        <v>6264</v>
      </c>
      <c r="E795" s="34">
        <v>3800000</v>
      </c>
      <c r="F795" s="30" t="s">
        <v>47</v>
      </c>
      <c r="G795" s="34">
        <v>1800000</v>
      </c>
      <c r="H795" s="35">
        <f>E795-G795</f>
        <v>2000000</v>
      </c>
      <c r="I795" s="22"/>
      <c r="J795" s="23" t="s">
        <v>41</v>
      </c>
      <c r="K795" s="30" t="s">
        <v>44</v>
      </c>
      <c r="L795" s="32">
        <f>H795</f>
        <v>2000000</v>
      </c>
      <c r="M795" s="56"/>
      <c r="N795" s="55"/>
    </row>
    <row r="796" spans="1:14" ht="31.5" customHeight="1" thickBot="1" x14ac:dyDescent="0.25">
      <c r="A796" s="256" t="s">
        <v>439</v>
      </c>
      <c r="B796" s="257"/>
      <c r="C796" s="257"/>
      <c r="D796" s="257"/>
      <c r="E796" s="257"/>
      <c r="F796" s="257"/>
      <c r="G796" s="257"/>
      <c r="H796" s="257"/>
      <c r="I796" s="257"/>
      <c r="J796" s="257"/>
      <c r="K796" s="257"/>
      <c r="L796" s="257"/>
      <c r="M796" s="257"/>
      <c r="N796" s="258"/>
    </row>
    <row r="797" spans="1:14" ht="24.75" customHeight="1" thickBot="1" x14ac:dyDescent="0.25">
      <c r="A797" s="77">
        <v>398</v>
      </c>
      <c r="B797" s="22" t="s">
        <v>430</v>
      </c>
      <c r="C797" s="30" t="s">
        <v>23</v>
      </c>
      <c r="D797" s="22">
        <v>6206</v>
      </c>
      <c r="E797" s="34">
        <v>150000</v>
      </c>
      <c r="F797" s="30" t="s">
        <v>47</v>
      </c>
      <c r="G797" s="34">
        <v>50000</v>
      </c>
      <c r="H797" s="35">
        <f>E797-G797</f>
        <v>100000</v>
      </c>
      <c r="I797" s="22"/>
      <c r="J797" s="23" t="s">
        <v>19</v>
      </c>
      <c r="K797" s="30" t="s">
        <v>40</v>
      </c>
      <c r="L797" s="32">
        <f>H797</f>
        <v>100000</v>
      </c>
      <c r="M797" s="56"/>
      <c r="N797" s="55"/>
    </row>
    <row r="798" spans="1:14" ht="22.5" customHeight="1" thickBot="1" x14ac:dyDescent="0.25">
      <c r="A798" s="256" t="s">
        <v>513</v>
      </c>
      <c r="B798" s="257"/>
      <c r="C798" s="257"/>
      <c r="D798" s="257"/>
      <c r="E798" s="257"/>
      <c r="F798" s="257"/>
      <c r="G798" s="257"/>
      <c r="H798" s="257"/>
      <c r="I798" s="257"/>
      <c r="J798" s="257"/>
      <c r="K798" s="257"/>
      <c r="L798" s="257"/>
      <c r="M798" s="257"/>
      <c r="N798" s="258"/>
    </row>
    <row r="799" spans="1:14" ht="25.5" customHeight="1" thickBot="1" x14ac:dyDescent="0.25">
      <c r="A799" s="77">
        <v>399</v>
      </c>
      <c r="B799" s="22" t="s">
        <v>430</v>
      </c>
      <c r="C799" s="30" t="s">
        <v>23</v>
      </c>
      <c r="D799" s="22">
        <v>6028</v>
      </c>
      <c r="E799" s="34">
        <v>400000</v>
      </c>
      <c r="F799" s="30" t="s">
        <v>47</v>
      </c>
      <c r="G799" s="34">
        <v>100000</v>
      </c>
      <c r="H799" s="35">
        <f>E799-G799</f>
        <v>300000</v>
      </c>
      <c r="I799" s="22"/>
      <c r="J799" s="23" t="s">
        <v>19</v>
      </c>
      <c r="K799" s="30" t="s">
        <v>40</v>
      </c>
      <c r="L799" s="32">
        <f>H799</f>
        <v>300000</v>
      </c>
      <c r="M799" s="56"/>
      <c r="N799" s="55"/>
    </row>
    <row r="800" spans="1:14" s="33" customFormat="1" ht="29.25" customHeight="1" thickBot="1" x14ac:dyDescent="0.25">
      <c r="A800" s="256" t="s">
        <v>628</v>
      </c>
      <c r="B800" s="257"/>
      <c r="C800" s="257"/>
      <c r="D800" s="257"/>
      <c r="E800" s="257"/>
      <c r="F800" s="257"/>
      <c r="G800" s="257"/>
      <c r="H800" s="257"/>
      <c r="I800" s="257"/>
      <c r="J800" s="257"/>
      <c r="K800" s="257"/>
      <c r="L800" s="257"/>
      <c r="M800" s="257"/>
      <c r="N800" s="258"/>
    </row>
    <row r="801" spans="1:14" ht="26.25" customHeight="1" thickBot="1" x14ac:dyDescent="0.25">
      <c r="A801" s="38">
        <v>400</v>
      </c>
      <c r="B801" s="39" t="s">
        <v>430</v>
      </c>
      <c r="C801" s="40" t="s">
        <v>31</v>
      </c>
      <c r="D801" s="40" t="s">
        <v>9</v>
      </c>
      <c r="E801" s="41">
        <v>500000</v>
      </c>
      <c r="F801" s="40" t="s">
        <v>47</v>
      </c>
      <c r="G801" s="41">
        <v>0</v>
      </c>
      <c r="H801" s="42">
        <f>E801-G801</f>
        <v>500000</v>
      </c>
      <c r="I801" s="39"/>
      <c r="J801" s="31" t="s">
        <v>41</v>
      </c>
      <c r="K801" s="40" t="s">
        <v>17</v>
      </c>
      <c r="L801" s="43">
        <f>H801</f>
        <v>500000</v>
      </c>
      <c r="M801" s="64"/>
      <c r="N801" s="65"/>
    </row>
    <row r="802" spans="1:14" ht="33.75" customHeight="1" thickBot="1" x14ac:dyDescent="0.25">
      <c r="A802" s="263" t="s">
        <v>664</v>
      </c>
      <c r="B802" s="264"/>
      <c r="C802" s="264"/>
      <c r="D802" s="264"/>
      <c r="E802" s="264"/>
      <c r="F802" s="264"/>
      <c r="G802" s="264"/>
      <c r="H802" s="264"/>
      <c r="I802" s="264"/>
      <c r="J802" s="264"/>
      <c r="K802" s="264"/>
      <c r="L802" s="264"/>
      <c r="M802" s="264"/>
      <c r="N802" s="265"/>
    </row>
    <row r="803" spans="1:14" ht="31.5" customHeight="1" thickBot="1" x14ac:dyDescent="0.25">
      <c r="A803" s="38">
        <v>401</v>
      </c>
      <c r="B803" s="39" t="s">
        <v>430</v>
      </c>
      <c r="C803" s="40" t="s">
        <v>31</v>
      </c>
      <c r="D803" s="40" t="s">
        <v>9</v>
      </c>
      <c r="E803" s="41">
        <v>500000</v>
      </c>
      <c r="F803" s="40" t="s">
        <v>47</v>
      </c>
      <c r="G803" s="41">
        <v>0</v>
      </c>
      <c r="H803" s="42">
        <f>E803-G803</f>
        <v>500000</v>
      </c>
      <c r="I803" s="39"/>
      <c r="J803" s="31" t="s">
        <v>41</v>
      </c>
      <c r="K803" s="40" t="s">
        <v>17</v>
      </c>
      <c r="L803" s="43">
        <f>H803</f>
        <v>500000</v>
      </c>
      <c r="M803" s="64"/>
      <c r="N803" s="65"/>
    </row>
    <row r="804" spans="1:14" ht="30.75" customHeight="1" thickBot="1" x14ac:dyDescent="0.25">
      <c r="A804" s="263" t="s">
        <v>665</v>
      </c>
      <c r="B804" s="264"/>
      <c r="C804" s="264"/>
      <c r="D804" s="264"/>
      <c r="E804" s="264"/>
      <c r="F804" s="264"/>
      <c r="G804" s="264"/>
      <c r="H804" s="264"/>
      <c r="I804" s="264"/>
      <c r="J804" s="264"/>
      <c r="K804" s="264"/>
      <c r="L804" s="264"/>
      <c r="M804" s="264"/>
      <c r="N804" s="265"/>
    </row>
    <row r="805" spans="1:14" ht="31.5" customHeight="1" thickBot="1" x14ac:dyDescent="0.25">
      <c r="A805" s="38">
        <v>402</v>
      </c>
      <c r="B805" s="39" t="s">
        <v>430</v>
      </c>
      <c r="C805" s="40" t="s">
        <v>438</v>
      </c>
      <c r="D805" s="40" t="s">
        <v>9</v>
      </c>
      <c r="E805" s="41">
        <v>2000000</v>
      </c>
      <c r="F805" s="40" t="s">
        <v>47</v>
      </c>
      <c r="G805" s="41">
        <v>0</v>
      </c>
      <c r="H805" s="42">
        <f>E805-G805</f>
        <v>2000000</v>
      </c>
      <c r="I805" s="39"/>
      <c r="J805" s="31" t="s">
        <v>41</v>
      </c>
      <c r="K805" s="40" t="s">
        <v>17</v>
      </c>
      <c r="L805" s="43">
        <f>H805</f>
        <v>2000000</v>
      </c>
      <c r="M805" s="64"/>
      <c r="N805" s="65"/>
    </row>
    <row r="806" spans="1:14" ht="29.25" customHeight="1" thickBot="1" x14ac:dyDescent="0.25">
      <c r="A806" s="256" t="s">
        <v>662</v>
      </c>
      <c r="B806" s="257"/>
      <c r="C806" s="257"/>
      <c r="D806" s="257"/>
      <c r="E806" s="257"/>
      <c r="F806" s="257"/>
      <c r="G806" s="257"/>
      <c r="H806" s="257"/>
      <c r="I806" s="257"/>
      <c r="J806" s="257"/>
      <c r="K806" s="257"/>
      <c r="L806" s="257"/>
      <c r="M806" s="257"/>
      <c r="N806" s="258"/>
    </row>
    <row r="807" spans="1:14" ht="27" customHeight="1" thickBot="1" x14ac:dyDescent="0.25">
      <c r="A807" s="77">
        <v>403</v>
      </c>
      <c r="B807" s="22" t="s">
        <v>430</v>
      </c>
      <c r="C807" s="30" t="s">
        <v>438</v>
      </c>
      <c r="D807" s="22">
        <v>6241</v>
      </c>
      <c r="E807" s="34">
        <v>2220380</v>
      </c>
      <c r="F807" s="30" t="s">
        <v>47</v>
      </c>
      <c r="G807" s="34">
        <v>1220380</v>
      </c>
      <c r="H807" s="35">
        <f>E807-G807</f>
        <v>1000000</v>
      </c>
      <c r="I807" s="22"/>
      <c r="J807" s="23" t="s">
        <v>79</v>
      </c>
      <c r="K807" s="30" t="s">
        <v>268</v>
      </c>
      <c r="L807" s="32">
        <f>H807</f>
        <v>1000000</v>
      </c>
      <c r="M807" s="56"/>
      <c r="N807" s="55"/>
    </row>
    <row r="808" spans="1:14" ht="27" customHeight="1" thickBot="1" x14ac:dyDescent="0.25">
      <c r="A808" s="256" t="s">
        <v>514</v>
      </c>
      <c r="B808" s="257"/>
      <c r="C808" s="257"/>
      <c r="D808" s="257"/>
      <c r="E808" s="257"/>
      <c r="F808" s="257"/>
      <c r="G808" s="257"/>
      <c r="H808" s="257"/>
      <c r="I808" s="257"/>
      <c r="J808" s="257"/>
      <c r="K808" s="257"/>
      <c r="L808" s="257"/>
      <c r="M808" s="257"/>
      <c r="N808" s="258"/>
    </row>
    <row r="809" spans="1:14" ht="28.5" customHeight="1" thickBot="1" x14ac:dyDescent="0.25">
      <c r="A809" s="38">
        <v>404</v>
      </c>
      <c r="B809" s="22" t="s">
        <v>430</v>
      </c>
      <c r="C809" s="30" t="s">
        <v>28</v>
      </c>
      <c r="D809" s="22">
        <v>6238</v>
      </c>
      <c r="E809" s="34">
        <v>1800000</v>
      </c>
      <c r="F809" s="30" t="s">
        <v>47</v>
      </c>
      <c r="G809" s="34">
        <v>1300000</v>
      </c>
      <c r="H809" s="35">
        <f>E809-G809</f>
        <v>500000</v>
      </c>
      <c r="I809" s="22"/>
      <c r="J809" s="23" t="s">
        <v>79</v>
      </c>
      <c r="K809" s="30" t="s">
        <v>268</v>
      </c>
      <c r="L809" s="32">
        <f>H809</f>
        <v>500000</v>
      </c>
      <c r="M809" s="56"/>
      <c r="N809" s="55"/>
    </row>
    <row r="810" spans="1:14" ht="35.25" customHeight="1" thickBot="1" x14ac:dyDescent="0.25">
      <c r="A810" s="256" t="s">
        <v>440</v>
      </c>
      <c r="B810" s="257"/>
      <c r="C810" s="257"/>
      <c r="D810" s="257"/>
      <c r="E810" s="257"/>
      <c r="F810" s="257"/>
      <c r="G810" s="257"/>
      <c r="H810" s="257"/>
      <c r="I810" s="257"/>
      <c r="J810" s="257"/>
      <c r="K810" s="257"/>
      <c r="L810" s="257"/>
      <c r="M810" s="257"/>
      <c r="N810" s="258"/>
    </row>
    <row r="811" spans="1:14" ht="27.75" customHeight="1" thickBot="1" x14ac:dyDescent="0.25">
      <c r="A811" s="38">
        <v>405</v>
      </c>
      <c r="B811" s="22" t="s">
        <v>430</v>
      </c>
      <c r="C811" s="30" t="s">
        <v>31</v>
      </c>
      <c r="D811" s="22">
        <v>4125</v>
      </c>
      <c r="E811" s="34">
        <v>8434924</v>
      </c>
      <c r="F811" s="30" t="s">
        <v>47</v>
      </c>
      <c r="G811" s="34">
        <v>6434924</v>
      </c>
      <c r="H811" s="35">
        <f>E811-G811</f>
        <v>2000000</v>
      </c>
      <c r="I811" s="22"/>
      <c r="J811" s="23" t="s">
        <v>79</v>
      </c>
      <c r="K811" s="30" t="s">
        <v>268</v>
      </c>
      <c r="L811" s="32">
        <f>H811</f>
        <v>2000000</v>
      </c>
      <c r="M811" s="56"/>
      <c r="N811" s="55"/>
    </row>
    <row r="812" spans="1:14" ht="27.75" customHeight="1" thickBot="1" x14ac:dyDescent="0.25">
      <c r="A812" s="256" t="s">
        <v>441</v>
      </c>
      <c r="B812" s="257"/>
      <c r="C812" s="257"/>
      <c r="D812" s="257"/>
      <c r="E812" s="257"/>
      <c r="F812" s="257"/>
      <c r="G812" s="257"/>
      <c r="H812" s="257"/>
      <c r="I812" s="257"/>
      <c r="J812" s="257"/>
      <c r="K812" s="257"/>
      <c r="L812" s="257"/>
      <c r="M812" s="257"/>
      <c r="N812" s="258"/>
    </row>
    <row r="813" spans="1:14" ht="19.5" customHeight="1" thickBot="1" x14ac:dyDescent="0.25">
      <c r="A813" s="95">
        <v>406</v>
      </c>
      <c r="B813" s="88" t="s">
        <v>507</v>
      </c>
      <c r="C813" s="30"/>
      <c r="D813" s="22"/>
      <c r="E813" s="34"/>
      <c r="F813" s="30"/>
      <c r="G813" s="34"/>
      <c r="H813" s="35"/>
      <c r="I813" s="22"/>
      <c r="J813" s="23"/>
      <c r="K813" s="30"/>
      <c r="L813" s="32"/>
      <c r="M813" s="56"/>
      <c r="N813" s="55"/>
    </row>
    <row r="814" spans="1:14" ht="24" customHeight="1" thickBot="1" x14ac:dyDescent="0.25">
      <c r="A814" s="38">
        <v>407</v>
      </c>
      <c r="B814" s="22" t="s">
        <v>430</v>
      </c>
      <c r="C814" s="30" t="s">
        <v>24</v>
      </c>
      <c r="D814" s="22">
        <v>4162</v>
      </c>
      <c r="E814" s="34">
        <v>9000000</v>
      </c>
      <c r="F814" s="30" t="s">
        <v>47</v>
      </c>
      <c r="G814" s="34">
        <v>4000000</v>
      </c>
      <c r="H814" s="35">
        <f>E814-G814</f>
        <v>5000000</v>
      </c>
      <c r="I814" s="22"/>
      <c r="J814" s="23" t="s">
        <v>79</v>
      </c>
      <c r="K814" s="30" t="s">
        <v>268</v>
      </c>
      <c r="L814" s="32">
        <f>H814</f>
        <v>5000000</v>
      </c>
      <c r="M814" s="56"/>
      <c r="N814" s="55"/>
    </row>
    <row r="815" spans="1:14" ht="24.75" customHeight="1" thickBot="1" x14ac:dyDescent="0.25">
      <c r="A815" s="256" t="s">
        <v>442</v>
      </c>
      <c r="B815" s="257"/>
      <c r="C815" s="257"/>
      <c r="D815" s="257"/>
      <c r="E815" s="257"/>
      <c r="F815" s="257"/>
      <c r="G815" s="257"/>
      <c r="H815" s="257"/>
      <c r="I815" s="257"/>
      <c r="J815" s="257"/>
      <c r="K815" s="257"/>
      <c r="L815" s="257"/>
      <c r="M815" s="257"/>
      <c r="N815" s="258"/>
    </row>
    <row r="816" spans="1:14" ht="36" customHeight="1" thickBot="1" x14ac:dyDescent="0.25">
      <c r="A816" s="38">
        <v>408</v>
      </c>
      <c r="B816" s="39" t="s">
        <v>430</v>
      </c>
      <c r="C816" s="40" t="s">
        <v>45</v>
      </c>
      <c r="D816" s="40" t="s">
        <v>9</v>
      </c>
      <c r="E816" s="41">
        <v>100000</v>
      </c>
      <c r="F816" s="40" t="s">
        <v>47</v>
      </c>
      <c r="G816" s="41">
        <v>0</v>
      </c>
      <c r="H816" s="42">
        <f>E816-G816</f>
        <v>100000</v>
      </c>
      <c r="I816" s="39"/>
      <c r="J816" s="31" t="s">
        <v>19</v>
      </c>
      <c r="K816" s="40" t="s">
        <v>40</v>
      </c>
      <c r="L816" s="43">
        <f>H816</f>
        <v>100000</v>
      </c>
      <c r="M816" s="64"/>
      <c r="N816" s="65"/>
    </row>
    <row r="817" spans="1:14" ht="30" customHeight="1" thickBot="1" x14ac:dyDescent="0.25">
      <c r="A817" s="256" t="s">
        <v>663</v>
      </c>
      <c r="B817" s="257"/>
      <c r="C817" s="257"/>
      <c r="D817" s="257"/>
      <c r="E817" s="257"/>
      <c r="F817" s="257"/>
      <c r="G817" s="257"/>
      <c r="H817" s="257"/>
      <c r="I817" s="257"/>
      <c r="J817" s="257"/>
      <c r="K817" s="257"/>
      <c r="L817" s="257"/>
      <c r="M817" s="257"/>
      <c r="N817" s="258"/>
    </row>
    <row r="818" spans="1:14" ht="18.75" customHeight="1" thickBot="1" x14ac:dyDescent="0.25">
      <c r="A818" s="38">
        <v>409</v>
      </c>
      <c r="B818" s="22" t="s">
        <v>49</v>
      </c>
      <c r="C818" s="30" t="s">
        <v>41</v>
      </c>
      <c r="D818" s="22" t="s">
        <v>9</v>
      </c>
      <c r="E818" s="34">
        <v>10000000</v>
      </c>
      <c r="F818" s="30" t="s">
        <v>47</v>
      </c>
      <c r="G818" s="34">
        <v>0</v>
      </c>
      <c r="H818" s="35">
        <f>E818-G818</f>
        <v>10000000</v>
      </c>
      <c r="I818" s="22"/>
      <c r="J818" s="23" t="s">
        <v>79</v>
      </c>
      <c r="K818" s="30" t="s">
        <v>268</v>
      </c>
      <c r="L818" s="32">
        <f>H818</f>
        <v>10000000</v>
      </c>
      <c r="M818" s="56"/>
      <c r="N818" s="55"/>
    </row>
    <row r="819" spans="1:14" ht="24.75" customHeight="1" thickBot="1" x14ac:dyDescent="0.25">
      <c r="A819" s="256" t="s">
        <v>443</v>
      </c>
      <c r="B819" s="257"/>
      <c r="C819" s="257"/>
      <c r="D819" s="257"/>
      <c r="E819" s="257"/>
      <c r="F819" s="257"/>
      <c r="G819" s="257"/>
      <c r="H819" s="257"/>
      <c r="I819" s="257"/>
      <c r="J819" s="257"/>
      <c r="K819" s="257"/>
      <c r="L819" s="257"/>
      <c r="M819" s="257"/>
      <c r="N819" s="258"/>
    </row>
    <row r="820" spans="1:14" ht="24.75" customHeight="1" thickBot="1" x14ac:dyDescent="0.25">
      <c r="A820" s="77">
        <v>410</v>
      </c>
      <c r="B820" s="22" t="s">
        <v>430</v>
      </c>
      <c r="C820" s="30" t="s">
        <v>45</v>
      </c>
      <c r="D820" s="63" t="s">
        <v>208</v>
      </c>
      <c r="E820" s="34">
        <v>4677412.8899999997</v>
      </c>
      <c r="F820" s="30" t="s">
        <v>47</v>
      </c>
      <c r="G820" s="34">
        <v>4177412.89</v>
      </c>
      <c r="H820" s="35">
        <f>E820-G820</f>
        <v>499999.99999999953</v>
      </c>
      <c r="I820" s="22"/>
      <c r="J820" s="23" t="s">
        <v>79</v>
      </c>
      <c r="K820" s="30" t="s">
        <v>268</v>
      </c>
      <c r="L820" s="32">
        <f>H820</f>
        <v>499999.99999999953</v>
      </c>
      <c r="M820" s="56"/>
      <c r="N820" s="55"/>
    </row>
    <row r="821" spans="1:14" ht="24.75" customHeight="1" thickBot="1" x14ac:dyDescent="0.25">
      <c r="A821" s="256" t="s">
        <v>515</v>
      </c>
      <c r="B821" s="257"/>
      <c r="C821" s="257"/>
      <c r="D821" s="257"/>
      <c r="E821" s="257"/>
      <c r="F821" s="257"/>
      <c r="G821" s="257"/>
      <c r="H821" s="257"/>
      <c r="I821" s="257"/>
      <c r="J821" s="257"/>
      <c r="K821" s="257"/>
      <c r="L821" s="257"/>
      <c r="M821" s="257"/>
      <c r="N821" s="258"/>
    </row>
    <row r="822" spans="1:14" ht="40.5" customHeight="1" thickBot="1" x14ac:dyDescent="0.25">
      <c r="A822" s="97">
        <v>411</v>
      </c>
      <c r="B822" s="88" t="s">
        <v>391</v>
      </c>
      <c r="C822" s="89" t="s">
        <v>39</v>
      </c>
      <c r="D822" s="88" t="s">
        <v>9</v>
      </c>
      <c r="E822" s="90">
        <v>500000</v>
      </c>
      <c r="F822" s="89" t="s">
        <v>47</v>
      </c>
      <c r="G822" s="90">
        <v>0</v>
      </c>
      <c r="H822" s="91">
        <f>E822-G822</f>
        <v>500000</v>
      </c>
      <c r="I822" s="88"/>
      <c r="J822" s="92" t="s">
        <v>20</v>
      </c>
      <c r="K822" s="89" t="s">
        <v>17</v>
      </c>
      <c r="L822" s="93">
        <f>H822</f>
        <v>500000</v>
      </c>
      <c r="M822" s="56"/>
      <c r="N822" s="94"/>
    </row>
    <row r="823" spans="1:14" ht="39" customHeight="1" thickBot="1" x14ac:dyDescent="0.25">
      <c r="A823" s="260" t="s">
        <v>587</v>
      </c>
      <c r="B823" s="261"/>
      <c r="C823" s="261"/>
      <c r="D823" s="261"/>
      <c r="E823" s="261"/>
      <c r="F823" s="261"/>
      <c r="G823" s="261"/>
      <c r="H823" s="261"/>
      <c r="I823" s="261"/>
      <c r="J823" s="261"/>
      <c r="K823" s="261"/>
      <c r="L823" s="261"/>
      <c r="M823" s="261"/>
      <c r="N823" s="262"/>
    </row>
    <row r="824" spans="1:14" ht="36.75" customHeight="1" thickBot="1" x14ac:dyDescent="0.25">
      <c r="A824" s="97">
        <v>412</v>
      </c>
      <c r="B824" s="88" t="s">
        <v>391</v>
      </c>
      <c r="C824" s="89" t="s">
        <v>16</v>
      </c>
      <c r="D824" s="88" t="s">
        <v>9</v>
      </c>
      <c r="E824" s="90">
        <v>1000000</v>
      </c>
      <c r="F824" s="89" t="s">
        <v>47</v>
      </c>
      <c r="G824" s="90">
        <v>0</v>
      </c>
      <c r="H824" s="91">
        <f>E824-G824</f>
        <v>1000000</v>
      </c>
      <c r="I824" s="88"/>
      <c r="J824" s="92" t="s">
        <v>20</v>
      </c>
      <c r="K824" s="89" t="s">
        <v>17</v>
      </c>
      <c r="L824" s="93">
        <f>H824</f>
        <v>1000000</v>
      </c>
      <c r="M824" s="56"/>
      <c r="N824" s="94"/>
    </row>
    <row r="825" spans="1:14" ht="36.75" customHeight="1" thickBot="1" x14ac:dyDescent="0.25">
      <c r="A825" s="260" t="s">
        <v>588</v>
      </c>
      <c r="B825" s="261"/>
      <c r="C825" s="261"/>
      <c r="D825" s="261"/>
      <c r="E825" s="261"/>
      <c r="F825" s="261"/>
      <c r="G825" s="261"/>
      <c r="H825" s="261"/>
      <c r="I825" s="261"/>
      <c r="J825" s="261"/>
      <c r="K825" s="261"/>
      <c r="L825" s="261"/>
      <c r="M825" s="261"/>
      <c r="N825" s="262"/>
    </row>
    <row r="826" spans="1:14" ht="36" customHeight="1" thickBot="1" x14ac:dyDescent="0.25">
      <c r="A826" s="97">
        <v>413</v>
      </c>
      <c r="B826" s="88" t="s">
        <v>391</v>
      </c>
      <c r="C826" s="89" t="s">
        <v>16</v>
      </c>
      <c r="D826" s="88" t="s">
        <v>9</v>
      </c>
      <c r="E826" s="90">
        <v>1200000</v>
      </c>
      <c r="F826" s="89" t="s">
        <v>47</v>
      </c>
      <c r="G826" s="90">
        <v>0</v>
      </c>
      <c r="H826" s="91">
        <f>E826-G826</f>
        <v>1200000</v>
      </c>
      <c r="I826" s="88"/>
      <c r="J826" s="92" t="s">
        <v>20</v>
      </c>
      <c r="K826" s="89" t="s">
        <v>17</v>
      </c>
      <c r="L826" s="93">
        <f>H826</f>
        <v>1200000</v>
      </c>
      <c r="M826" s="56"/>
      <c r="N826" s="94"/>
    </row>
    <row r="827" spans="1:14" ht="47.25" customHeight="1" thickBot="1" x14ac:dyDescent="0.25">
      <c r="A827" s="260" t="s">
        <v>589</v>
      </c>
      <c r="B827" s="261"/>
      <c r="C827" s="261"/>
      <c r="D827" s="261"/>
      <c r="E827" s="261"/>
      <c r="F827" s="261"/>
      <c r="G827" s="261"/>
      <c r="H827" s="261"/>
      <c r="I827" s="261"/>
      <c r="J827" s="261"/>
      <c r="K827" s="261"/>
      <c r="L827" s="261"/>
      <c r="M827" s="261"/>
      <c r="N827" s="262"/>
    </row>
    <row r="828" spans="1:14" ht="33.75" customHeight="1" thickBot="1" x14ac:dyDescent="0.25">
      <c r="A828" s="97">
        <v>414</v>
      </c>
      <c r="B828" s="88" t="s">
        <v>391</v>
      </c>
      <c r="C828" s="89" t="s">
        <v>16</v>
      </c>
      <c r="D828" s="88" t="s">
        <v>9</v>
      </c>
      <c r="E828" s="90">
        <v>500000</v>
      </c>
      <c r="F828" s="89" t="s">
        <v>47</v>
      </c>
      <c r="G828" s="90">
        <v>0</v>
      </c>
      <c r="H828" s="91">
        <f>E828-G828</f>
        <v>500000</v>
      </c>
      <c r="I828" s="88"/>
      <c r="J828" s="92" t="s">
        <v>41</v>
      </c>
      <c r="K828" s="89" t="s">
        <v>17</v>
      </c>
      <c r="L828" s="93">
        <f>H828</f>
        <v>500000</v>
      </c>
      <c r="M828" s="56"/>
      <c r="N828" s="94"/>
    </row>
    <row r="829" spans="1:14" ht="24.75" customHeight="1" thickBot="1" x14ac:dyDescent="0.25">
      <c r="A829" s="260" t="s">
        <v>639</v>
      </c>
      <c r="B829" s="261"/>
      <c r="C829" s="261"/>
      <c r="D829" s="261"/>
      <c r="E829" s="261"/>
      <c r="F829" s="261"/>
      <c r="G829" s="261"/>
      <c r="H829" s="261"/>
      <c r="I829" s="261"/>
      <c r="J829" s="261"/>
      <c r="K829" s="261"/>
      <c r="L829" s="261"/>
      <c r="M829" s="261"/>
      <c r="N829" s="262"/>
    </row>
    <row r="830" spans="1:14" ht="31.5" customHeight="1" thickBot="1" x14ac:dyDescent="0.25">
      <c r="A830" s="97">
        <v>415</v>
      </c>
      <c r="B830" s="88" t="s">
        <v>391</v>
      </c>
      <c r="C830" s="89" t="s">
        <v>16</v>
      </c>
      <c r="D830" s="88" t="s">
        <v>9</v>
      </c>
      <c r="E830" s="90">
        <v>100000</v>
      </c>
      <c r="F830" s="89" t="s">
        <v>47</v>
      </c>
      <c r="G830" s="90">
        <v>0</v>
      </c>
      <c r="H830" s="91">
        <f>E830-G830</f>
        <v>100000</v>
      </c>
      <c r="I830" s="88"/>
      <c r="J830" s="92" t="s">
        <v>41</v>
      </c>
      <c r="K830" s="89" t="s">
        <v>17</v>
      </c>
      <c r="L830" s="93">
        <f>H830</f>
        <v>100000</v>
      </c>
      <c r="M830" s="56"/>
      <c r="N830" s="94"/>
    </row>
    <row r="831" spans="1:14" ht="24.75" customHeight="1" thickBot="1" x14ac:dyDescent="0.25">
      <c r="A831" s="260" t="s">
        <v>640</v>
      </c>
      <c r="B831" s="261"/>
      <c r="C831" s="261"/>
      <c r="D831" s="261"/>
      <c r="E831" s="261"/>
      <c r="F831" s="261"/>
      <c r="G831" s="261"/>
      <c r="H831" s="261"/>
      <c r="I831" s="261"/>
      <c r="J831" s="261"/>
      <c r="K831" s="261"/>
      <c r="L831" s="261"/>
      <c r="M831" s="261"/>
      <c r="N831" s="262"/>
    </row>
    <row r="832" spans="1:14" ht="36" customHeight="1" thickBot="1" x14ac:dyDescent="0.25">
      <c r="A832" s="97">
        <v>416</v>
      </c>
      <c r="B832" s="88" t="s">
        <v>391</v>
      </c>
      <c r="C832" s="89" t="s">
        <v>27</v>
      </c>
      <c r="D832" s="88" t="s">
        <v>9</v>
      </c>
      <c r="E832" s="90">
        <v>900000</v>
      </c>
      <c r="F832" s="89" t="s">
        <v>47</v>
      </c>
      <c r="G832" s="90">
        <v>0</v>
      </c>
      <c r="H832" s="91">
        <f>E832-G832</f>
        <v>900000</v>
      </c>
      <c r="I832" s="88"/>
      <c r="J832" s="92" t="s">
        <v>41</v>
      </c>
      <c r="K832" s="89" t="s">
        <v>17</v>
      </c>
      <c r="L832" s="93">
        <f>H832</f>
        <v>900000</v>
      </c>
      <c r="M832" s="56"/>
      <c r="N832" s="94"/>
    </row>
    <row r="833" spans="1:14" ht="24.75" customHeight="1" thickBot="1" x14ac:dyDescent="0.25">
      <c r="A833" s="260" t="s">
        <v>641</v>
      </c>
      <c r="B833" s="261"/>
      <c r="C833" s="261"/>
      <c r="D833" s="261"/>
      <c r="E833" s="261"/>
      <c r="F833" s="261"/>
      <c r="G833" s="261"/>
      <c r="H833" s="261"/>
      <c r="I833" s="261"/>
      <c r="J833" s="261"/>
      <c r="K833" s="261"/>
      <c r="L833" s="261"/>
      <c r="M833" s="261"/>
      <c r="N833" s="262"/>
    </row>
    <row r="834" spans="1:14" ht="39" customHeight="1" thickBot="1" x14ac:dyDescent="0.25">
      <c r="A834" s="97">
        <v>417</v>
      </c>
      <c r="B834" s="88" t="s">
        <v>391</v>
      </c>
      <c r="C834" s="89" t="s">
        <v>16</v>
      </c>
      <c r="D834" s="88" t="s">
        <v>9</v>
      </c>
      <c r="E834" s="90">
        <v>50000</v>
      </c>
      <c r="F834" s="89" t="s">
        <v>47</v>
      </c>
      <c r="G834" s="90">
        <v>0</v>
      </c>
      <c r="H834" s="91">
        <f>E834-G834</f>
        <v>50000</v>
      </c>
      <c r="I834" s="88"/>
      <c r="J834" s="92" t="s">
        <v>20</v>
      </c>
      <c r="K834" s="89" t="s">
        <v>17</v>
      </c>
      <c r="L834" s="93">
        <f>H834</f>
        <v>50000</v>
      </c>
      <c r="M834" s="56"/>
      <c r="N834" s="94"/>
    </row>
    <row r="835" spans="1:14" ht="24.75" customHeight="1" thickBot="1" x14ac:dyDescent="0.25">
      <c r="A835" s="260" t="s">
        <v>590</v>
      </c>
      <c r="B835" s="261"/>
      <c r="C835" s="261"/>
      <c r="D835" s="261"/>
      <c r="E835" s="261"/>
      <c r="F835" s="261"/>
      <c r="G835" s="261"/>
      <c r="H835" s="261"/>
      <c r="I835" s="261"/>
      <c r="J835" s="261"/>
      <c r="K835" s="261"/>
      <c r="L835" s="261"/>
      <c r="M835" s="261"/>
      <c r="N835" s="262"/>
    </row>
    <row r="836" spans="1:14" ht="36.75" thickBot="1" x14ac:dyDescent="0.25">
      <c r="A836" s="97">
        <v>418</v>
      </c>
      <c r="B836" s="88" t="s">
        <v>391</v>
      </c>
      <c r="C836" s="89" t="s">
        <v>16</v>
      </c>
      <c r="D836" s="88" t="s">
        <v>9</v>
      </c>
      <c r="E836" s="90">
        <v>500000</v>
      </c>
      <c r="F836" s="89" t="s">
        <v>47</v>
      </c>
      <c r="G836" s="90">
        <v>0</v>
      </c>
      <c r="H836" s="91">
        <f>E836-G836</f>
        <v>500000</v>
      </c>
      <c r="I836" s="88"/>
      <c r="J836" s="92" t="s">
        <v>20</v>
      </c>
      <c r="K836" s="89" t="s">
        <v>17</v>
      </c>
      <c r="L836" s="93">
        <f>H836</f>
        <v>500000</v>
      </c>
      <c r="M836" s="56"/>
      <c r="N836" s="94"/>
    </row>
    <row r="837" spans="1:14" ht="36.75" customHeight="1" thickBot="1" x14ac:dyDescent="0.25">
      <c r="A837" s="260" t="s">
        <v>591</v>
      </c>
      <c r="B837" s="261"/>
      <c r="C837" s="261"/>
      <c r="D837" s="261"/>
      <c r="E837" s="261"/>
      <c r="F837" s="261"/>
      <c r="G837" s="261"/>
      <c r="H837" s="261"/>
      <c r="I837" s="261"/>
      <c r="J837" s="261"/>
      <c r="K837" s="261"/>
      <c r="L837" s="261"/>
      <c r="M837" s="261"/>
      <c r="N837" s="262"/>
    </row>
    <row r="838" spans="1:14" ht="36.75" thickBot="1" x14ac:dyDescent="0.25">
      <c r="A838" s="97">
        <v>419</v>
      </c>
      <c r="B838" s="88" t="s">
        <v>391</v>
      </c>
      <c r="C838" s="89" t="s">
        <v>16</v>
      </c>
      <c r="D838" s="88" t="s">
        <v>9</v>
      </c>
      <c r="E838" s="90">
        <v>250000</v>
      </c>
      <c r="F838" s="89" t="s">
        <v>47</v>
      </c>
      <c r="G838" s="90">
        <v>0</v>
      </c>
      <c r="H838" s="91">
        <f>E838-G838</f>
        <v>250000</v>
      </c>
      <c r="I838" s="88"/>
      <c r="J838" s="92" t="s">
        <v>20</v>
      </c>
      <c r="K838" s="89" t="s">
        <v>17</v>
      </c>
      <c r="L838" s="93">
        <f>H838</f>
        <v>250000</v>
      </c>
      <c r="M838" s="56"/>
      <c r="N838" s="94"/>
    </row>
    <row r="839" spans="1:14" ht="30" customHeight="1" thickBot="1" x14ac:dyDescent="0.25">
      <c r="A839" s="260" t="s">
        <v>592</v>
      </c>
      <c r="B839" s="261"/>
      <c r="C839" s="261"/>
      <c r="D839" s="261"/>
      <c r="E839" s="261"/>
      <c r="F839" s="261"/>
      <c r="G839" s="261"/>
      <c r="H839" s="261"/>
      <c r="I839" s="261"/>
      <c r="J839" s="261"/>
      <c r="K839" s="261"/>
      <c r="L839" s="261"/>
      <c r="M839" s="261"/>
      <c r="N839" s="262"/>
    </row>
    <row r="840" spans="1:14" ht="36" customHeight="1" thickBot="1" x14ac:dyDescent="0.25">
      <c r="A840" s="97">
        <v>420</v>
      </c>
      <c r="B840" s="88" t="s">
        <v>391</v>
      </c>
      <c r="C840" s="89" t="s">
        <v>16</v>
      </c>
      <c r="D840" s="88" t="s">
        <v>9</v>
      </c>
      <c r="E840" s="90">
        <v>500000</v>
      </c>
      <c r="F840" s="89" t="s">
        <v>47</v>
      </c>
      <c r="G840" s="90">
        <v>0</v>
      </c>
      <c r="H840" s="91">
        <f>E840-G840</f>
        <v>500000</v>
      </c>
      <c r="I840" s="88"/>
      <c r="J840" s="92" t="s">
        <v>41</v>
      </c>
      <c r="K840" s="89" t="s">
        <v>17</v>
      </c>
      <c r="L840" s="93">
        <f>H840</f>
        <v>500000</v>
      </c>
      <c r="M840" s="56"/>
      <c r="N840" s="94"/>
    </row>
    <row r="841" spans="1:14" ht="29.25" customHeight="1" thickBot="1" x14ac:dyDescent="0.25">
      <c r="A841" s="260" t="s">
        <v>642</v>
      </c>
      <c r="B841" s="261"/>
      <c r="C841" s="261"/>
      <c r="D841" s="261"/>
      <c r="E841" s="261"/>
      <c r="F841" s="261"/>
      <c r="G841" s="261"/>
      <c r="H841" s="261"/>
      <c r="I841" s="261"/>
      <c r="J841" s="261"/>
      <c r="K841" s="261"/>
      <c r="L841" s="261"/>
      <c r="M841" s="261"/>
      <c r="N841" s="262"/>
    </row>
    <row r="842" spans="1:14" ht="36.75" thickBot="1" x14ac:dyDescent="0.25">
      <c r="A842" s="97">
        <v>421</v>
      </c>
      <c r="B842" s="88" t="s">
        <v>391</v>
      </c>
      <c r="C842" s="89" t="s">
        <v>21</v>
      </c>
      <c r="D842" s="88" t="s">
        <v>9</v>
      </c>
      <c r="E842" s="90">
        <v>1000000</v>
      </c>
      <c r="F842" s="89" t="s">
        <v>47</v>
      </c>
      <c r="G842" s="90">
        <v>0</v>
      </c>
      <c r="H842" s="91">
        <f>E842-G842</f>
        <v>1000000</v>
      </c>
      <c r="I842" s="88"/>
      <c r="J842" s="92" t="s">
        <v>20</v>
      </c>
      <c r="K842" s="89" t="s">
        <v>17</v>
      </c>
      <c r="L842" s="93">
        <f>H842</f>
        <v>1000000</v>
      </c>
      <c r="M842" s="56"/>
      <c r="N842" s="94"/>
    </row>
    <row r="843" spans="1:14" ht="28.5" customHeight="1" thickBot="1" x14ac:dyDescent="0.25">
      <c r="A843" s="260" t="s">
        <v>593</v>
      </c>
      <c r="B843" s="261"/>
      <c r="C843" s="261"/>
      <c r="D843" s="261"/>
      <c r="E843" s="261"/>
      <c r="F843" s="261"/>
      <c r="G843" s="261"/>
      <c r="H843" s="261"/>
      <c r="I843" s="261"/>
      <c r="J843" s="261"/>
      <c r="K843" s="261"/>
      <c r="L843" s="261"/>
      <c r="M843" s="261"/>
      <c r="N843" s="262"/>
    </row>
    <row r="844" spans="1:14" ht="36.75" thickBot="1" x14ac:dyDescent="0.25">
      <c r="A844" s="97">
        <v>422</v>
      </c>
      <c r="B844" s="88" t="s">
        <v>391</v>
      </c>
      <c r="C844" s="89" t="s">
        <v>16</v>
      </c>
      <c r="D844" s="88" t="s">
        <v>9</v>
      </c>
      <c r="E844" s="90">
        <v>100000</v>
      </c>
      <c r="F844" s="89" t="s">
        <v>47</v>
      </c>
      <c r="G844" s="90">
        <v>0</v>
      </c>
      <c r="H844" s="91">
        <f>E844-G844</f>
        <v>100000</v>
      </c>
      <c r="I844" s="88"/>
      <c r="J844" s="92" t="s">
        <v>41</v>
      </c>
      <c r="K844" s="89" t="s">
        <v>17</v>
      </c>
      <c r="L844" s="93">
        <f>H844</f>
        <v>100000</v>
      </c>
      <c r="M844" s="56"/>
      <c r="N844" s="94"/>
    </row>
    <row r="845" spans="1:14" ht="30" customHeight="1" thickBot="1" x14ac:dyDescent="0.25">
      <c r="A845" s="260" t="s">
        <v>644</v>
      </c>
      <c r="B845" s="261"/>
      <c r="C845" s="261"/>
      <c r="D845" s="261"/>
      <c r="E845" s="261"/>
      <c r="F845" s="261"/>
      <c r="G845" s="261"/>
      <c r="H845" s="261"/>
      <c r="I845" s="261"/>
      <c r="J845" s="261"/>
      <c r="K845" s="261"/>
      <c r="L845" s="261"/>
      <c r="M845" s="261"/>
      <c r="N845" s="262"/>
    </row>
    <row r="846" spans="1:14" ht="36.75" thickBot="1" x14ac:dyDescent="0.25">
      <c r="A846" s="97">
        <v>423</v>
      </c>
      <c r="B846" s="88" t="s">
        <v>391</v>
      </c>
      <c r="C846" s="89" t="s">
        <v>16</v>
      </c>
      <c r="D846" s="88" t="s">
        <v>9</v>
      </c>
      <c r="E846" s="90">
        <v>1000000</v>
      </c>
      <c r="F846" s="89" t="s">
        <v>47</v>
      </c>
      <c r="G846" s="90">
        <v>0</v>
      </c>
      <c r="H846" s="91">
        <f>E846-G846</f>
        <v>1000000</v>
      </c>
      <c r="I846" s="88"/>
      <c r="J846" s="92" t="s">
        <v>41</v>
      </c>
      <c r="K846" s="89" t="s">
        <v>17</v>
      </c>
      <c r="L846" s="93">
        <f>H846</f>
        <v>1000000</v>
      </c>
      <c r="M846" s="56"/>
      <c r="N846" s="94"/>
    </row>
    <row r="847" spans="1:14" ht="22.5" customHeight="1" thickBot="1" x14ac:dyDescent="0.25">
      <c r="A847" s="260" t="s">
        <v>643</v>
      </c>
      <c r="B847" s="261"/>
      <c r="C847" s="261"/>
      <c r="D847" s="261"/>
      <c r="E847" s="261"/>
      <c r="F847" s="261"/>
      <c r="G847" s="261"/>
      <c r="H847" s="261"/>
      <c r="I847" s="261"/>
      <c r="J847" s="261"/>
      <c r="K847" s="261"/>
      <c r="L847" s="261"/>
      <c r="M847" s="261"/>
      <c r="N847" s="262"/>
    </row>
    <row r="848" spans="1:14" ht="36.75" thickBot="1" x14ac:dyDescent="0.25">
      <c r="A848" s="97">
        <v>424</v>
      </c>
      <c r="B848" s="88" t="s">
        <v>391</v>
      </c>
      <c r="C848" s="89" t="s">
        <v>27</v>
      </c>
      <c r="D848" s="88" t="s">
        <v>9</v>
      </c>
      <c r="E848" s="90">
        <v>900000</v>
      </c>
      <c r="F848" s="89" t="s">
        <v>47</v>
      </c>
      <c r="G848" s="90">
        <v>0</v>
      </c>
      <c r="H848" s="91">
        <f>E848-G848</f>
        <v>900000</v>
      </c>
      <c r="I848" s="88"/>
      <c r="J848" s="92" t="s">
        <v>41</v>
      </c>
      <c r="K848" s="89" t="s">
        <v>17</v>
      </c>
      <c r="L848" s="93">
        <f>H848</f>
        <v>900000</v>
      </c>
      <c r="M848" s="56"/>
      <c r="N848" s="94"/>
    </row>
    <row r="849" spans="1:14" ht="21.75" customHeight="1" thickBot="1" x14ac:dyDescent="0.25">
      <c r="A849" s="260" t="s">
        <v>645</v>
      </c>
      <c r="B849" s="261"/>
      <c r="C849" s="261"/>
      <c r="D849" s="261"/>
      <c r="E849" s="261"/>
      <c r="F849" s="261"/>
      <c r="G849" s="261"/>
      <c r="H849" s="261"/>
      <c r="I849" s="261"/>
      <c r="J849" s="261"/>
      <c r="K849" s="261"/>
      <c r="L849" s="261"/>
      <c r="M849" s="261"/>
      <c r="N849" s="262"/>
    </row>
    <row r="850" spans="1:14" ht="24.75" thickBot="1" x14ac:dyDescent="0.25">
      <c r="A850" s="95">
        <v>425</v>
      </c>
      <c r="B850" s="88" t="s">
        <v>105</v>
      </c>
      <c r="C850" s="89" t="s">
        <v>29</v>
      </c>
      <c r="D850" s="88" t="s">
        <v>9</v>
      </c>
      <c r="E850" s="90">
        <v>500000</v>
      </c>
      <c r="F850" s="89" t="s">
        <v>47</v>
      </c>
      <c r="G850" s="90">
        <v>0</v>
      </c>
      <c r="H850" s="91">
        <f>E850-G850</f>
        <v>500000</v>
      </c>
      <c r="I850" s="88"/>
      <c r="J850" s="92" t="s">
        <v>41</v>
      </c>
      <c r="K850" s="89" t="s">
        <v>17</v>
      </c>
      <c r="L850" s="93">
        <f>H850</f>
        <v>500000</v>
      </c>
      <c r="M850" s="56"/>
      <c r="N850" s="94"/>
    </row>
    <row r="851" spans="1:14" ht="29.25" customHeight="1" thickBot="1" x14ac:dyDescent="0.25">
      <c r="A851" s="266" t="s">
        <v>594</v>
      </c>
      <c r="B851" s="267"/>
      <c r="C851" s="267"/>
      <c r="D851" s="267"/>
      <c r="E851" s="267"/>
      <c r="F851" s="267"/>
      <c r="G851" s="267"/>
      <c r="H851" s="267"/>
      <c r="I851" s="267"/>
      <c r="J851" s="267"/>
      <c r="K851" s="267"/>
      <c r="L851" s="267"/>
      <c r="M851" s="267"/>
      <c r="N851" s="268"/>
    </row>
    <row r="852" spans="1:14" ht="24.75" thickBot="1" x14ac:dyDescent="0.25">
      <c r="A852" s="38">
        <v>426</v>
      </c>
      <c r="B852" s="22" t="s">
        <v>366</v>
      </c>
      <c r="C852" s="30" t="s">
        <v>30</v>
      </c>
      <c r="D852" s="22" t="s">
        <v>9</v>
      </c>
      <c r="E852" s="34">
        <v>300000</v>
      </c>
      <c r="F852" s="30" t="s">
        <v>47</v>
      </c>
      <c r="G852" s="34">
        <v>0</v>
      </c>
      <c r="H852" s="35">
        <f>E852-G852</f>
        <v>300000</v>
      </c>
      <c r="I852" s="22"/>
      <c r="J852" s="23" t="s">
        <v>19</v>
      </c>
      <c r="K852" s="39" t="s">
        <v>208</v>
      </c>
      <c r="L852" s="32">
        <f>H852</f>
        <v>300000</v>
      </c>
      <c r="M852" s="56"/>
      <c r="N852" s="55"/>
    </row>
    <row r="853" spans="1:14" ht="27" customHeight="1" thickBot="1" x14ac:dyDescent="0.25">
      <c r="A853" s="256" t="s">
        <v>500</v>
      </c>
      <c r="B853" s="257"/>
      <c r="C853" s="257"/>
      <c r="D853" s="257"/>
      <c r="E853" s="257"/>
      <c r="F853" s="257"/>
      <c r="G853" s="257"/>
      <c r="H853" s="257"/>
      <c r="I853" s="257"/>
      <c r="J853" s="257"/>
      <c r="K853" s="257"/>
      <c r="L853" s="257"/>
      <c r="M853" s="257"/>
      <c r="N853" s="258"/>
    </row>
    <row r="854" spans="1:14" ht="24.75" thickBot="1" x14ac:dyDescent="0.25">
      <c r="A854" s="38">
        <v>427</v>
      </c>
      <c r="B854" s="22" t="s">
        <v>366</v>
      </c>
      <c r="C854" s="30" t="s">
        <v>30</v>
      </c>
      <c r="D854" s="22" t="s">
        <v>9</v>
      </c>
      <c r="E854" s="34">
        <v>300000</v>
      </c>
      <c r="F854" s="30" t="s">
        <v>47</v>
      </c>
      <c r="G854" s="34">
        <v>0</v>
      </c>
      <c r="H854" s="35">
        <f>E854-G854</f>
        <v>300000</v>
      </c>
      <c r="I854" s="22"/>
      <c r="J854" s="23" t="s">
        <v>79</v>
      </c>
      <c r="K854" s="30" t="s">
        <v>268</v>
      </c>
      <c r="L854" s="74">
        <f>H854</f>
        <v>300000</v>
      </c>
      <c r="M854" s="56"/>
      <c r="N854" s="55"/>
    </row>
    <row r="855" spans="1:14" ht="29.25" customHeight="1" thickBot="1" x14ac:dyDescent="0.25">
      <c r="A855" s="256" t="s">
        <v>501</v>
      </c>
      <c r="B855" s="257"/>
      <c r="C855" s="257"/>
      <c r="D855" s="257"/>
      <c r="E855" s="257"/>
      <c r="F855" s="257"/>
      <c r="G855" s="257"/>
      <c r="H855" s="257"/>
      <c r="I855" s="257"/>
      <c r="J855" s="257"/>
      <c r="K855" s="257"/>
      <c r="L855" s="257"/>
      <c r="M855" s="257"/>
      <c r="N855" s="258"/>
    </row>
    <row r="856" spans="1:14" ht="24.75" thickBot="1" x14ac:dyDescent="0.25">
      <c r="A856" s="38">
        <v>428</v>
      </c>
      <c r="B856" s="22" t="s">
        <v>366</v>
      </c>
      <c r="C856" s="30" t="s">
        <v>30</v>
      </c>
      <c r="D856" s="22" t="s">
        <v>9</v>
      </c>
      <c r="E856" s="34">
        <v>300000</v>
      </c>
      <c r="F856" s="30" t="s">
        <v>47</v>
      </c>
      <c r="G856" s="34">
        <v>0</v>
      </c>
      <c r="H856" s="35">
        <f>E856-G856</f>
        <v>300000</v>
      </c>
      <c r="I856" s="22"/>
      <c r="J856" s="23" t="s">
        <v>79</v>
      </c>
      <c r="K856" s="30" t="s">
        <v>268</v>
      </c>
      <c r="L856" s="32">
        <f>H856</f>
        <v>300000</v>
      </c>
      <c r="M856" s="56"/>
      <c r="N856" s="55"/>
    </row>
    <row r="857" spans="1:14" ht="27.75" customHeight="1" thickBot="1" x14ac:dyDescent="0.25">
      <c r="A857" s="256" t="s">
        <v>502</v>
      </c>
      <c r="B857" s="257"/>
      <c r="C857" s="257"/>
      <c r="D857" s="257"/>
      <c r="E857" s="257"/>
      <c r="F857" s="257"/>
      <c r="G857" s="257"/>
      <c r="H857" s="257"/>
      <c r="I857" s="257"/>
      <c r="J857" s="257"/>
      <c r="K857" s="257"/>
      <c r="L857" s="257"/>
      <c r="M857" s="257"/>
      <c r="N857" s="258"/>
    </row>
    <row r="858" spans="1:14" ht="24.75" thickBot="1" x14ac:dyDescent="0.25">
      <c r="A858" s="38">
        <v>429</v>
      </c>
      <c r="B858" s="22" t="s">
        <v>366</v>
      </c>
      <c r="C858" s="30" t="s">
        <v>30</v>
      </c>
      <c r="D858" s="22" t="s">
        <v>9</v>
      </c>
      <c r="E858" s="34">
        <v>200000</v>
      </c>
      <c r="F858" s="30" t="s">
        <v>47</v>
      </c>
      <c r="G858" s="34">
        <v>0</v>
      </c>
      <c r="H858" s="35">
        <f>E858-G858</f>
        <v>200000</v>
      </c>
      <c r="I858" s="22"/>
      <c r="J858" s="23" t="s">
        <v>30</v>
      </c>
      <c r="K858" s="39" t="s">
        <v>208</v>
      </c>
      <c r="L858" s="32">
        <f>H858</f>
        <v>200000</v>
      </c>
      <c r="M858" s="56"/>
      <c r="N858" s="55"/>
    </row>
    <row r="859" spans="1:14" ht="29.25" customHeight="1" thickBot="1" x14ac:dyDescent="0.25">
      <c r="A859" s="256" t="s">
        <v>503</v>
      </c>
      <c r="B859" s="257"/>
      <c r="C859" s="257"/>
      <c r="D859" s="257"/>
      <c r="E859" s="257"/>
      <c r="F859" s="257"/>
      <c r="G859" s="257"/>
      <c r="H859" s="257"/>
      <c r="I859" s="257"/>
      <c r="J859" s="257"/>
      <c r="K859" s="257"/>
      <c r="L859" s="257"/>
      <c r="M859" s="257"/>
      <c r="N859" s="258"/>
    </row>
    <row r="860" spans="1:14" ht="29.25" customHeight="1" thickBot="1" x14ac:dyDescent="0.25">
      <c r="A860" s="38">
        <v>430</v>
      </c>
      <c r="B860" s="22" t="s">
        <v>430</v>
      </c>
      <c r="C860" s="30" t="s">
        <v>28</v>
      </c>
      <c r="D860" s="22" t="s">
        <v>9</v>
      </c>
      <c r="E860" s="34">
        <v>900000</v>
      </c>
      <c r="F860" s="30" t="s">
        <v>47</v>
      </c>
      <c r="G860" s="34">
        <v>0</v>
      </c>
      <c r="H860" s="35">
        <f>E860-G860</f>
        <v>900000</v>
      </c>
      <c r="I860" s="22"/>
      <c r="J860" s="23" t="s">
        <v>48</v>
      </c>
      <c r="K860" s="30" t="s">
        <v>433</v>
      </c>
      <c r="L860" s="32">
        <f>H860</f>
        <v>900000</v>
      </c>
      <c r="M860" s="56"/>
      <c r="N860" s="55"/>
    </row>
    <row r="861" spans="1:14" ht="33" customHeight="1" thickBot="1" x14ac:dyDescent="0.25">
      <c r="A861" s="263" t="s">
        <v>444</v>
      </c>
      <c r="B861" s="264"/>
      <c r="C861" s="264"/>
      <c r="D861" s="264"/>
      <c r="E861" s="264"/>
      <c r="F861" s="264"/>
      <c r="G861" s="264"/>
      <c r="H861" s="264"/>
      <c r="I861" s="264"/>
      <c r="J861" s="264"/>
      <c r="K861" s="264"/>
      <c r="L861" s="264"/>
      <c r="M861" s="264"/>
      <c r="N861" s="265"/>
    </row>
    <row r="862" spans="1:14" ht="31.5" customHeight="1" thickBot="1" x14ac:dyDescent="0.25">
      <c r="A862" s="38">
        <v>431</v>
      </c>
      <c r="B862" s="22" t="s">
        <v>430</v>
      </c>
      <c r="C862" s="30" t="s">
        <v>30</v>
      </c>
      <c r="D862" s="22" t="s">
        <v>9</v>
      </c>
      <c r="E862" s="34">
        <v>600000</v>
      </c>
      <c r="F862" s="30" t="s">
        <v>47</v>
      </c>
      <c r="G862" s="34">
        <v>0</v>
      </c>
      <c r="H862" s="35">
        <f>E862-G862</f>
        <v>600000</v>
      </c>
      <c r="I862" s="22"/>
      <c r="J862" s="23" t="s">
        <v>48</v>
      </c>
      <c r="K862" s="30" t="s">
        <v>433</v>
      </c>
      <c r="L862" s="32">
        <f>H862</f>
        <v>600000</v>
      </c>
      <c r="M862" s="56"/>
      <c r="N862" s="55"/>
    </row>
    <row r="863" spans="1:14" ht="26.25" customHeight="1" thickBot="1" x14ac:dyDescent="0.25">
      <c r="A863" s="263" t="s">
        <v>445</v>
      </c>
      <c r="B863" s="264"/>
      <c r="C863" s="264"/>
      <c r="D863" s="264"/>
      <c r="E863" s="264"/>
      <c r="F863" s="264"/>
      <c r="G863" s="264"/>
      <c r="H863" s="264"/>
      <c r="I863" s="264"/>
      <c r="J863" s="264"/>
      <c r="K863" s="264"/>
      <c r="L863" s="264"/>
      <c r="M863" s="264"/>
      <c r="N863" s="265"/>
    </row>
    <row r="864" spans="1:14" ht="27" customHeight="1" thickBot="1" x14ac:dyDescent="0.25">
      <c r="A864" s="38">
        <v>432</v>
      </c>
      <c r="B864" s="22" t="s">
        <v>430</v>
      </c>
      <c r="C864" s="30" t="s">
        <v>30</v>
      </c>
      <c r="D864" s="22" t="s">
        <v>9</v>
      </c>
      <c r="E864" s="34">
        <v>1200000</v>
      </c>
      <c r="F864" s="30" t="s">
        <v>47</v>
      </c>
      <c r="G864" s="34">
        <v>0</v>
      </c>
      <c r="H864" s="35">
        <f>E864-G864</f>
        <v>1200000</v>
      </c>
      <c r="I864" s="22"/>
      <c r="J864" s="23" t="s">
        <v>48</v>
      </c>
      <c r="K864" s="30" t="s">
        <v>433</v>
      </c>
      <c r="L864" s="32">
        <f>H864</f>
        <v>1200000</v>
      </c>
      <c r="M864" s="56"/>
      <c r="N864" s="55"/>
    </row>
    <row r="865" spans="1:15" ht="28.5" customHeight="1" thickBot="1" x14ac:dyDescent="0.25">
      <c r="A865" s="263" t="s">
        <v>446</v>
      </c>
      <c r="B865" s="264"/>
      <c r="C865" s="264"/>
      <c r="D865" s="264"/>
      <c r="E865" s="264"/>
      <c r="F865" s="264"/>
      <c r="G865" s="264"/>
      <c r="H865" s="264"/>
      <c r="I865" s="264"/>
      <c r="J865" s="264"/>
      <c r="K865" s="264"/>
      <c r="L865" s="264"/>
      <c r="M865" s="264"/>
      <c r="N865" s="265"/>
    </row>
    <row r="866" spans="1:15" ht="27.75" customHeight="1" thickBot="1" x14ac:dyDescent="0.25">
      <c r="A866" s="38">
        <v>433</v>
      </c>
      <c r="B866" s="22" t="s">
        <v>430</v>
      </c>
      <c r="C866" s="30" t="s">
        <v>30</v>
      </c>
      <c r="D866" s="22" t="s">
        <v>9</v>
      </c>
      <c r="E866" s="34">
        <v>1800000</v>
      </c>
      <c r="F866" s="30" t="s">
        <v>47</v>
      </c>
      <c r="G866" s="34">
        <v>0</v>
      </c>
      <c r="H866" s="35">
        <f>E866-G866</f>
        <v>1800000</v>
      </c>
      <c r="I866" s="22"/>
      <c r="J866" s="23" t="s">
        <v>48</v>
      </c>
      <c r="K866" s="30" t="s">
        <v>433</v>
      </c>
      <c r="L866" s="32">
        <f>H866</f>
        <v>1800000</v>
      </c>
      <c r="M866" s="56"/>
      <c r="N866" s="55"/>
    </row>
    <row r="867" spans="1:15" ht="12.75" thickBot="1" x14ac:dyDescent="0.25">
      <c r="A867" s="263" t="s">
        <v>447</v>
      </c>
      <c r="B867" s="264"/>
      <c r="C867" s="264"/>
      <c r="D867" s="264"/>
      <c r="E867" s="264"/>
      <c r="F867" s="264"/>
      <c r="G867" s="264"/>
      <c r="H867" s="264"/>
      <c r="I867" s="264"/>
      <c r="J867" s="264"/>
      <c r="K867" s="264"/>
      <c r="L867" s="264"/>
      <c r="M867" s="264"/>
      <c r="N867" s="265"/>
    </row>
    <row r="868" spans="1:15" s="98" customFormat="1" ht="36.75" thickBot="1" x14ac:dyDescent="0.25">
      <c r="A868" s="95">
        <v>434</v>
      </c>
      <c r="B868" s="88" t="s">
        <v>187</v>
      </c>
      <c r="C868" s="89" t="s">
        <v>41</v>
      </c>
      <c r="D868" s="88" t="s">
        <v>9</v>
      </c>
      <c r="E868" s="90">
        <v>1000000</v>
      </c>
      <c r="F868" s="89" t="s">
        <v>47</v>
      </c>
      <c r="G868" s="90">
        <v>0</v>
      </c>
      <c r="H868" s="91">
        <f>E868-G868</f>
        <v>1000000</v>
      </c>
      <c r="I868" s="88"/>
      <c r="J868" s="92" t="s">
        <v>41</v>
      </c>
      <c r="K868" s="89" t="s">
        <v>17</v>
      </c>
      <c r="L868" s="93">
        <f>H868</f>
        <v>1000000</v>
      </c>
      <c r="M868" s="56"/>
      <c r="N868" s="94"/>
      <c r="O868" s="104"/>
    </row>
    <row r="869" spans="1:15" s="98" customFormat="1" ht="24" customHeight="1" thickBot="1" x14ac:dyDescent="0.25">
      <c r="A869" s="266" t="s">
        <v>595</v>
      </c>
      <c r="B869" s="267"/>
      <c r="C869" s="267"/>
      <c r="D869" s="267"/>
      <c r="E869" s="267"/>
      <c r="F869" s="267"/>
      <c r="G869" s="267"/>
      <c r="H869" s="267"/>
      <c r="I869" s="267"/>
      <c r="J869" s="267"/>
      <c r="K869" s="267"/>
      <c r="L869" s="267"/>
      <c r="M869" s="267"/>
      <c r="N869" s="268"/>
      <c r="O869" s="104"/>
    </row>
    <row r="870" spans="1:15" ht="36.75" thickBot="1" x14ac:dyDescent="0.25">
      <c r="A870" s="38">
        <v>435</v>
      </c>
      <c r="B870" s="22" t="s">
        <v>187</v>
      </c>
      <c r="C870" s="30" t="s">
        <v>21</v>
      </c>
      <c r="D870" s="22" t="s">
        <v>9</v>
      </c>
      <c r="E870" s="34">
        <v>20000</v>
      </c>
      <c r="F870" s="30" t="s">
        <v>47</v>
      </c>
      <c r="G870" s="34">
        <v>0</v>
      </c>
      <c r="H870" s="35">
        <f>E870-G870</f>
        <v>20000</v>
      </c>
      <c r="I870" s="22"/>
      <c r="J870" s="23" t="s">
        <v>79</v>
      </c>
      <c r="K870" s="30" t="s">
        <v>268</v>
      </c>
      <c r="L870" s="32">
        <f>H870</f>
        <v>20000</v>
      </c>
      <c r="M870" s="56"/>
      <c r="N870" s="55"/>
    </row>
    <row r="871" spans="1:15" ht="28.5" customHeight="1" thickBot="1" x14ac:dyDescent="0.25">
      <c r="A871" s="256" t="s">
        <v>448</v>
      </c>
      <c r="B871" s="257"/>
      <c r="C871" s="257"/>
      <c r="D871" s="257"/>
      <c r="E871" s="257"/>
      <c r="F871" s="257"/>
      <c r="G871" s="257"/>
      <c r="H871" s="257"/>
      <c r="I871" s="257"/>
      <c r="J871" s="257"/>
      <c r="K871" s="257"/>
      <c r="L871" s="257"/>
      <c r="M871" s="257"/>
      <c r="N871" s="258"/>
    </row>
    <row r="872" spans="1:15" ht="36.75" thickBot="1" x14ac:dyDescent="0.25">
      <c r="A872" s="38">
        <v>436</v>
      </c>
      <c r="B872" s="22" t="s">
        <v>187</v>
      </c>
      <c r="C872" s="30" t="s">
        <v>21</v>
      </c>
      <c r="D872" s="22" t="s">
        <v>9</v>
      </c>
      <c r="E872" s="34">
        <v>500000</v>
      </c>
      <c r="F872" s="30" t="s">
        <v>47</v>
      </c>
      <c r="G872" s="34">
        <v>0</v>
      </c>
      <c r="H872" s="35">
        <f>E872-G872</f>
        <v>500000</v>
      </c>
      <c r="I872" s="22"/>
      <c r="J872" s="23" t="s">
        <v>79</v>
      </c>
      <c r="K872" s="30" t="s">
        <v>268</v>
      </c>
      <c r="L872" s="32">
        <f>H872</f>
        <v>500000</v>
      </c>
      <c r="M872" s="56"/>
      <c r="N872" s="55"/>
    </row>
    <row r="873" spans="1:15" ht="31.5" customHeight="1" thickBot="1" x14ac:dyDescent="0.25">
      <c r="A873" s="256" t="s">
        <v>449</v>
      </c>
      <c r="B873" s="257"/>
      <c r="C873" s="257"/>
      <c r="D873" s="257"/>
      <c r="E873" s="257"/>
      <c r="F873" s="257"/>
      <c r="G873" s="257"/>
      <c r="H873" s="257"/>
      <c r="I873" s="257"/>
      <c r="J873" s="257"/>
      <c r="K873" s="257"/>
      <c r="L873" s="257"/>
      <c r="M873" s="257"/>
      <c r="N873" s="258"/>
    </row>
    <row r="874" spans="1:15" ht="36.75" thickBot="1" x14ac:dyDescent="0.25">
      <c r="A874" s="38">
        <v>437</v>
      </c>
      <c r="B874" s="22" t="s">
        <v>187</v>
      </c>
      <c r="C874" s="30" t="s">
        <v>21</v>
      </c>
      <c r="D874" s="22" t="s">
        <v>9</v>
      </c>
      <c r="E874" s="34">
        <v>2000000</v>
      </c>
      <c r="F874" s="30" t="s">
        <v>47</v>
      </c>
      <c r="G874" s="34">
        <v>0</v>
      </c>
      <c r="H874" s="35">
        <f>E874-G874</f>
        <v>2000000</v>
      </c>
      <c r="I874" s="22"/>
      <c r="J874" s="23" t="s">
        <v>79</v>
      </c>
      <c r="K874" s="30" t="s">
        <v>268</v>
      </c>
      <c r="L874" s="32">
        <f>H874</f>
        <v>2000000</v>
      </c>
      <c r="M874" s="56"/>
      <c r="N874" s="55"/>
    </row>
    <row r="875" spans="1:15" ht="24.75" customHeight="1" thickBot="1" x14ac:dyDescent="0.25">
      <c r="A875" s="256" t="s">
        <v>450</v>
      </c>
      <c r="B875" s="257"/>
      <c r="C875" s="257"/>
      <c r="D875" s="257"/>
      <c r="E875" s="257"/>
      <c r="F875" s="257"/>
      <c r="G875" s="257"/>
      <c r="H875" s="257"/>
      <c r="I875" s="257"/>
      <c r="J875" s="257"/>
      <c r="K875" s="257"/>
      <c r="L875" s="257"/>
      <c r="M875" s="257"/>
      <c r="N875" s="258"/>
    </row>
    <row r="876" spans="1:15" ht="15.75" customHeight="1" thickBot="1" x14ac:dyDescent="0.25">
      <c r="A876" s="95">
        <v>438</v>
      </c>
      <c r="B876" s="88" t="s">
        <v>49</v>
      </c>
      <c r="C876" s="89" t="s">
        <v>123</v>
      </c>
      <c r="D876" s="88">
        <v>4955</v>
      </c>
      <c r="E876" s="90">
        <v>325979432.69</v>
      </c>
      <c r="F876" s="89" t="s">
        <v>47</v>
      </c>
      <c r="G876" s="90">
        <v>290888372.31999999</v>
      </c>
      <c r="H876" s="91">
        <f>E876-G876</f>
        <v>35091060.370000005</v>
      </c>
      <c r="I876" s="88"/>
      <c r="J876" s="92" t="s">
        <v>41</v>
      </c>
      <c r="K876" s="89" t="s">
        <v>17</v>
      </c>
      <c r="L876" s="93">
        <f>H876</f>
        <v>35091060.370000005</v>
      </c>
      <c r="M876" s="56"/>
      <c r="N876" s="94"/>
    </row>
    <row r="877" spans="1:15" ht="23.25" customHeight="1" thickBot="1" x14ac:dyDescent="0.25">
      <c r="A877" s="260" t="s">
        <v>630</v>
      </c>
      <c r="B877" s="261"/>
      <c r="C877" s="261"/>
      <c r="D877" s="261"/>
      <c r="E877" s="261"/>
      <c r="F877" s="261"/>
      <c r="G877" s="261"/>
      <c r="H877" s="261"/>
      <c r="I877" s="261"/>
      <c r="J877" s="261"/>
      <c r="K877" s="261"/>
      <c r="L877" s="261"/>
      <c r="M877" s="261"/>
      <c r="N877" s="262"/>
    </row>
    <row r="878" spans="1:15" ht="24.75" thickBot="1" x14ac:dyDescent="0.25">
      <c r="A878" s="95">
        <v>439</v>
      </c>
      <c r="B878" s="88" t="s">
        <v>451</v>
      </c>
      <c r="C878" s="89" t="s">
        <v>18</v>
      </c>
      <c r="D878" s="88">
        <v>3334</v>
      </c>
      <c r="E878" s="90">
        <v>2820000</v>
      </c>
      <c r="F878" s="89" t="s">
        <v>47</v>
      </c>
      <c r="G878" s="90">
        <v>820000</v>
      </c>
      <c r="H878" s="91">
        <f>E878-G878</f>
        <v>2000000</v>
      </c>
      <c r="I878" s="88"/>
      <c r="J878" s="92" t="s">
        <v>41</v>
      </c>
      <c r="K878" s="89" t="s">
        <v>15</v>
      </c>
      <c r="L878" s="93">
        <f>H878</f>
        <v>2000000</v>
      </c>
      <c r="M878" s="56"/>
      <c r="N878" s="94"/>
    </row>
    <row r="879" spans="1:15" ht="26.25" customHeight="1" thickBot="1" x14ac:dyDescent="0.25">
      <c r="A879" s="260" t="s">
        <v>533</v>
      </c>
      <c r="B879" s="261"/>
      <c r="C879" s="261"/>
      <c r="D879" s="261"/>
      <c r="E879" s="261"/>
      <c r="F879" s="261"/>
      <c r="G879" s="261"/>
      <c r="H879" s="261"/>
      <c r="I879" s="261"/>
      <c r="J879" s="261"/>
      <c r="K879" s="261"/>
      <c r="L879" s="261"/>
      <c r="M879" s="261"/>
      <c r="N879" s="262"/>
    </row>
    <row r="880" spans="1:15" ht="24.75" thickBot="1" x14ac:dyDescent="0.25">
      <c r="A880" s="95">
        <v>440</v>
      </c>
      <c r="B880" s="88" t="s">
        <v>451</v>
      </c>
      <c r="C880" s="89" t="s">
        <v>21</v>
      </c>
      <c r="D880" s="88" t="s">
        <v>9</v>
      </c>
      <c r="E880" s="90">
        <v>5000000</v>
      </c>
      <c r="F880" s="89" t="s">
        <v>47</v>
      </c>
      <c r="G880" s="90">
        <v>0</v>
      </c>
      <c r="H880" s="91">
        <f>E880-G880</f>
        <v>5000000</v>
      </c>
      <c r="I880" s="88"/>
      <c r="J880" s="92" t="s">
        <v>41</v>
      </c>
      <c r="K880" s="89" t="s">
        <v>15</v>
      </c>
      <c r="L880" s="93">
        <f>H880</f>
        <v>5000000</v>
      </c>
      <c r="M880" s="56"/>
      <c r="N880" s="94"/>
    </row>
    <row r="881" spans="1:15" ht="26.25" customHeight="1" thickBot="1" x14ac:dyDescent="0.25">
      <c r="A881" s="260" t="s">
        <v>534</v>
      </c>
      <c r="B881" s="261"/>
      <c r="C881" s="261"/>
      <c r="D881" s="261"/>
      <c r="E881" s="261"/>
      <c r="F881" s="261"/>
      <c r="G881" s="261"/>
      <c r="H881" s="261"/>
      <c r="I881" s="261"/>
      <c r="J881" s="261"/>
      <c r="K881" s="261"/>
      <c r="L881" s="261"/>
      <c r="M881" s="261"/>
      <c r="N881" s="262"/>
    </row>
    <row r="882" spans="1:15" ht="24.75" thickBot="1" x14ac:dyDescent="0.25">
      <c r="A882" s="38">
        <v>441</v>
      </c>
      <c r="B882" s="22" t="s">
        <v>451</v>
      </c>
      <c r="C882" s="30" t="s">
        <v>18</v>
      </c>
      <c r="D882" s="22" t="s">
        <v>9</v>
      </c>
      <c r="E882" s="34">
        <v>50000000</v>
      </c>
      <c r="F882" s="30" t="s">
        <v>47</v>
      </c>
      <c r="G882" s="34">
        <v>0</v>
      </c>
      <c r="H882" s="35">
        <f>E882-G882</f>
        <v>50000000</v>
      </c>
      <c r="I882" s="22"/>
      <c r="J882" s="23" t="s">
        <v>79</v>
      </c>
      <c r="K882" s="30" t="s">
        <v>268</v>
      </c>
      <c r="L882" s="32">
        <f>H882</f>
        <v>50000000</v>
      </c>
      <c r="M882" s="56"/>
      <c r="N882" s="55"/>
    </row>
    <row r="883" spans="1:15" ht="24" customHeight="1" thickBot="1" x14ac:dyDescent="0.25">
      <c r="A883" s="256" t="s">
        <v>452</v>
      </c>
      <c r="B883" s="257"/>
      <c r="C883" s="257"/>
      <c r="D883" s="257"/>
      <c r="E883" s="257"/>
      <c r="F883" s="257"/>
      <c r="G883" s="257"/>
      <c r="H883" s="257"/>
      <c r="I883" s="257"/>
      <c r="J883" s="257"/>
      <c r="K883" s="257"/>
      <c r="L883" s="257"/>
      <c r="M883" s="257"/>
      <c r="N883" s="258"/>
    </row>
    <row r="884" spans="1:15" ht="24.75" thickBot="1" x14ac:dyDescent="0.25">
      <c r="A884" s="38">
        <v>442</v>
      </c>
      <c r="B884" s="22" t="s">
        <v>451</v>
      </c>
      <c r="C884" s="30" t="s">
        <v>21</v>
      </c>
      <c r="D884" s="22" t="s">
        <v>9</v>
      </c>
      <c r="E884" s="34">
        <v>5000000</v>
      </c>
      <c r="F884" s="30" t="s">
        <v>47</v>
      </c>
      <c r="G884" s="34">
        <v>0</v>
      </c>
      <c r="H884" s="35">
        <f>E884-G884</f>
        <v>5000000</v>
      </c>
      <c r="I884" s="22"/>
      <c r="J884" s="23" t="s">
        <v>21</v>
      </c>
      <c r="K884" s="30" t="s">
        <v>453</v>
      </c>
      <c r="L884" s="32">
        <f>H884</f>
        <v>5000000</v>
      </c>
      <c r="M884" s="56"/>
      <c r="N884" s="55"/>
    </row>
    <row r="885" spans="1:15" ht="31.5" customHeight="1" thickBot="1" x14ac:dyDescent="0.25">
      <c r="A885" s="256" t="s">
        <v>454</v>
      </c>
      <c r="B885" s="257"/>
      <c r="C885" s="257"/>
      <c r="D885" s="257"/>
      <c r="E885" s="257"/>
      <c r="F885" s="257"/>
      <c r="G885" s="257"/>
      <c r="H885" s="257"/>
      <c r="I885" s="257"/>
      <c r="J885" s="257"/>
      <c r="K885" s="257"/>
      <c r="L885" s="257"/>
      <c r="M885" s="257"/>
      <c r="N885" s="258"/>
    </row>
    <row r="886" spans="1:15" ht="36.75" thickBot="1" x14ac:dyDescent="0.25">
      <c r="A886" s="95">
        <v>443</v>
      </c>
      <c r="B886" s="88" t="s">
        <v>121</v>
      </c>
      <c r="C886" s="89" t="s">
        <v>30</v>
      </c>
      <c r="D886" s="88" t="s">
        <v>9</v>
      </c>
      <c r="E886" s="90">
        <v>1000000</v>
      </c>
      <c r="F886" s="89" t="s">
        <v>47</v>
      </c>
      <c r="G886" s="90">
        <v>0</v>
      </c>
      <c r="H886" s="91">
        <f>E886-G886</f>
        <v>1000000</v>
      </c>
      <c r="I886" s="88"/>
      <c r="J886" s="92" t="s">
        <v>41</v>
      </c>
      <c r="K886" s="89" t="s">
        <v>15</v>
      </c>
      <c r="L886" s="93">
        <f>H886</f>
        <v>1000000</v>
      </c>
      <c r="M886" s="56"/>
      <c r="N886" s="94"/>
    </row>
    <row r="887" spans="1:15" ht="33.75" customHeight="1" thickBot="1" x14ac:dyDescent="0.25">
      <c r="A887" s="260" t="s">
        <v>535</v>
      </c>
      <c r="B887" s="261"/>
      <c r="C887" s="261"/>
      <c r="D887" s="261"/>
      <c r="E887" s="261"/>
      <c r="F887" s="261"/>
      <c r="G887" s="261"/>
      <c r="H887" s="261"/>
      <c r="I887" s="261"/>
      <c r="J887" s="261"/>
      <c r="K887" s="261"/>
      <c r="L887" s="261"/>
      <c r="M887" s="261"/>
      <c r="N887" s="262"/>
    </row>
    <row r="888" spans="1:15" ht="18.75" customHeight="1" thickBot="1" x14ac:dyDescent="0.25">
      <c r="A888" s="97">
        <v>444</v>
      </c>
      <c r="B888" s="122" t="s">
        <v>524</v>
      </c>
      <c r="C888" s="119"/>
      <c r="D888" s="119"/>
      <c r="E888" s="119"/>
      <c r="F888" s="119"/>
      <c r="G888" s="119"/>
      <c r="H888" s="119"/>
      <c r="I888" s="119"/>
      <c r="J888" s="119"/>
      <c r="K888" s="119"/>
      <c r="L888" s="119"/>
      <c r="M888" s="119"/>
      <c r="N888" s="120"/>
    </row>
    <row r="889" spans="1:15" s="98" customFormat="1" ht="21.75" customHeight="1" thickBot="1" x14ac:dyDescent="0.25">
      <c r="A889" s="97">
        <v>445</v>
      </c>
      <c r="B889" s="88" t="s">
        <v>451</v>
      </c>
      <c r="C889" s="89" t="s">
        <v>21</v>
      </c>
      <c r="D889" s="88" t="s">
        <v>9</v>
      </c>
      <c r="E889" s="90">
        <v>9400000</v>
      </c>
      <c r="F889" s="89" t="s">
        <v>47</v>
      </c>
      <c r="G889" s="90">
        <v>0</v>
      </c>
      <c r="H889" s="91">
        <f>E889-G889</f>
        <v>9400000</v>
      </c>
      <c r="I889" s="88"/>
      <c r="J889" s="92" t="s">
        <v>41</v>
      </c>
      <c r="K889" s="89" t="s">
        <v>15</v>
      </c>
      <c r="L889" s="93">
        <f>H889</f>
        <v>9400000</v>
      </c>
      <c r="M889" s="56"/>
      <c r="N889" s="94"/>
      <c r="O889" s="104"/>
    </row>
    <row r="890" spans="1:15" s="98" customFormat="1" ht="27.75" customHeight="1" thickBot="1" x14ac:dyDescent="0.25">
      <c r="A890" s="260" t="s">
        <v>536</v>
      </c>
      <c r="B890" s="261"/>
      <c r="C890" s="261"/>
      <c r="D890" s="261"/>
      <c r="E890" s="261"/>
      <c r="F890" s="261"/>
      <c r="G890" s="261"/>
      <c r="H890" s="261"/>
      <c r="I890" s="261"/>
      <c r="J890" s="261"/>
      <c r="K890" s="261"/>
      <c r="L890" s="261"/>
      <c r="M890" s="261"/>
      <c r="N890" s="262"/>
      <c r="O890" s="104"/>
    </row>
    <row r="891" spans="1:15" s="98" customFormat="1" ht="21.75" customHeight="1" thickBot="1" x14ac:dyDescent="0.25">
      <c r="A891" s="97">
        <v>446</v>
      </c>
      <c r="B891" s="88" t="s">
        <v>105</v>
      </c>
      <c r="C891" s="89" t="s">
        <v>41</v>
      </c>
      <c r="D891" s="88" t="s">
        <v>9</v>
      </c>
      <c r="E891" s="90">
        <v>200000</v>
      </c>
      <c r="F891" s="89" t="s">
        <v>47</v>
      </c>
      <c r="G891" s="90">
        <v>0</v>
      </c>
      <c r="H891" s="91">
        <f>E891-G891</f>
        <v>200000</v>
      </c>
      <c r="I891" s="88"/>
      <c r="J891" s="92" t="s">
        <v>41</v>
      </c>
      <c r="K891" s="89" t="s">
        <v>15</v>
      </c>
      <c r="L891" s="93">
        <f>H891</f>
        <v>200000</v>
      </c>
      <c r="M891" s="56"/>
      <c r="N891" s="94"/>
      <c r="O891" s="104"/>
    </row>
    <row r="892" spans="1:15" s="98" customFormat="1" ht="27.75" customHeight="1" thickBot="1" x14ac:dyDescent="0.25">
      <c r="A892" s="260" t="s">
        <v>537</v>
      </c>
      <c r="B892" s="261"/>
      <c r="C892" s="261"/>
      <c r="D892" s="261"/>
      <c r="E892" s="261"/>
      <c r="F892" s="261"/>
      <c r="G892" s="261"/>
      <c r="H892" s="261"/>
      <c r="I892" s="261"/>
      <c r="J892" s="261"/>
      <c r="K892" s="261"/>
      <c r="L892" s="261"/>
      <c r="M892" s="261"/>
      <c r="N892" s="262"/>
      <c r="O892" s="104"/>
    </row>
    <row r="893" spans="1:15" ht="24.75" thickBot="1" x14ac:dyDescent="0.25">
      <c r="A893" s="77">
        <v>447</v>
      </c>
      <c r="B893" s="22" t="s">
        <v>105</v>
      </c>
      <c r="C893" s="30" t="s">
        <v>21</v>
      </c>
      <c r="D893" s="22" t="s">
        <v>9</v>
      </c>
      <c r="E893" s="34">
        <v>6800000</v>
      </c>
      <c r="F893" s="30" t="s">
        <v>47</v>
      </c>
      <c r="G893" s="34">
        <v>0</v>
      </c>
      <c r="H893" s="35">
        <f>E893-G893</f>
        <v>6800000</v>
      </c>
      <c r="I893" s="22"/>
      <c r="J893" s="23" t="s">
        <v>21</v>
      </c>
      <c r="K893" s="30" t="s">
        <v>453</v>
      </c>
      <c r="L893" s="32">
        <f>H893</f>
        <v>6800000</v>
      </c>
      <c r="M893" s="56"/>
      <c r="N893" s="55"/>
    </row>
    <row r="894" spans="1:15" ht="27" customHeight="1" thickBot="1" x14ac:dyDescent="0.25">
      <c r="A894" s="256" t="s">
        <v>516</v>
      </c>
      <c r="B894" s="257"/>
      <c r="C894" s="257"/>
      <c r="D894" s="257"/>
      <c r="E894" s="257"/>
      <c r="F894" s="257"/>
      <c r="G894" s="257"/>
      <c r="H894" s="257"/>
      <c r="I894" s="257"/>
      <c r="J894" s="257"/>
      <c r="K894" s="257"/>
      <c r="L894" s="257"/>
      <c r="M894" s="257"/>
      <c r="N894" s="258"/>
    </row>
    <row r="895" spans="1:15" ht="23.25" customHeight="1" thickBot="1" x14ac:dyDescent="0.25">
      <c r="A895" s="77">
        <v>448</v>
      </c>
      <c r="B895" s="22" t="s">
        <v>105</v>
      </c>
      <c r="C895" s="30" t="s">
        <v>41</v>
      </c>
      <c r="D895" s="22" t="s">
        <v>9</v>
      </c>
      <c r="E895" s="34">
        <v>2800000</v>
      </c>
      <c r="F895" s="30" t="s">
        <v>47</v>
      </c>
      <c r="G895" s="34">
        <v>0</v>
      </c>
      <c r="H895" s="35">
        <f>E895-G895</f>
        <v>2800000</v>
      </c>
      <c r="I895" s="22"/>
      <c r="J895" s="23" t="s">
        <v>41</v>
      </c>
      <c r="K895" s="30" t="s">
        <v>495</v>
      </c>
      <c r="L895" s="32">
        <f>H895</f>
        <v>2800000</v>
      </c>
      <c r="M895" s="56"/>
      <c r="N895" s="55"/>
    </row>
    <row r="896" spans="1:15" ht="25.5" customHeight="1" thickBot="1" x14ac:dyDescent="0.25">
      <c r="A896" s="256" t="s">
        <v>517</v>
      </c>
      <c r="B896" s="257"/>
      <c r="C896" s="257"/>
      <c r="D896" s="257"/>
      <c r="E896" s="257"/>
      <c r="F896" s="257"/>
      <c r="G896" s="257"/>
      <c r="H896" s="257"/>
      <c r="I896" s="257"/>
      <c r="J896" s="257"/>
      <c r="K896" s="257"/>
      <c r="L896" s="257"/>
      <c r="M896" s="257"/>
      <c r="N896" s="258"/>
    </row>
    <row r="897" spans="1:15" ht="24" customHeight="1" thickBot="1" x14ac:dyDescent="0.25">
      <c r="A897" s="77">
        <v>449</v>
      </c>
      <c r="B897" s="22" t="s">
        <v>105</v>
      </c>
      <c r="C897" s="30" t="s">
        <v>13</v>
      </c>
      <c r="D897" s="22" t="s">
        <v>9</v>
      </c>
      <c r="E897" s="34">
        <v>3000000</v>
      </c>
      <c r="F897" s="30" t="s">
        <v>47</v>
      </c>
      <c r="G897" s="34">
        <v>0</v>
      </c>
      <c r="H897" s="35">
        <f>E897-G897</f>
        <v>3000000</v>
      </c>
      <c r="I897" s="22"/>
      <c r="J897" s="23" t="s">
        <v>13</v>
      </c>
      <c r="K897" s="30" t="s">
        <v>14</v>
      </c>
      <c r="L897" s="32">
        <f>H897</f>
        <v>3000000</v>
      </c>
      <c r="M897" s="56"/>
      <c r="N897" s="55"/>
    </row>
    <row r="898" spans="1:15" ht="26.25" customHeight="1" thickBot="1" x14ac:dyDescent="0.25">
      <c r="A898" s="256" t="s">
        <v>518</v>
      </c>
      <c r="B898" s="257"/>
      <c r="C898" s="257"/>
      <c r="D898" s="257"/>
      <c r="E898" s="257"/>
      <c r="F898" s="257"/>
      <c r="G898" s="257"/>
      <c r="H898" s="257"/>
      <c r="I898" s="257"/>
      <c r="J898" s="257"/>
      <c r="K898" s="257"/>
      <c r="L898" s="257"/>
      <c r="M898" s="257"/>
      <c r="N898" s="258"/>
    </row>
    <row r="899" spans="1:15" ht="21.75" customHeight="1" thickBot="1" x14ac:dyDescent="0.25">
      <c r="A899" s="77">
        <v>450</v>
      </c>
      <c r="B899" s="22" t="s">
        <v>105</v>
      </c>
      <c r="C899" s="30" t="s">
        <v>41</v>
      </c>
      <c r="D899" s="22" t="s">
        <v>9</v>
      </c>
      <c r="E899" s="34">
        <v>2500000</v>
      </c>
      <c r="F899" s="30" t="s">
        <v>47</v>
      </c>
      <c r="G899" s="34">
        <v>0</v>
      </c>
      <c r="H899" s="35">
        <f>E899-G899</f>
        <v>2500000</v>
      </c>
      <c r="I899" s="22"/>
      <c r="J899" s="23" t="s">
        <v>41</v>
      </c>
      <c r="K899" s="30" t="s">
        <v>44</v>
      </c>
      <c r="L899" s="32">
        <f>H899</f>
        <v>2500000</v>
      </c>
      <c r="M899" s="56"/>
      <c r="N899" s="55"/>
    </row>
    <row r="900" spans="1:15" ht="30" customHeight="1" thickBot="1" x14ac:dyDescent="0.25">
      <c r="A900" s="256" t="s">
        <v>519</v>
      </c>
      <c r="B900" s="257"/>
      <c r="C900" s="257"/>
      <c r="D900" s="257"/>
      <c r="E900" s="257"/>
      <c r="F900" s="257"/>
      <c r="G900" s="257"/>
      <c r="H900" s="257"/>
      <c r="I900" s="257"/>
      <c r="J900" s="257"/>
      <c r="K900" s="257"/>
      <c r="L900" s="257"/>
      <c r="M900" s="257"/>
      <c r="N900" s="258"/>
    </row>
    <row r="901" spans="1:15" ht="24" customHeight="1" thickBot="1" x14ac:dyDescent="0.25">
      <c r="A901" s="77">
        <v>451</v>
      </c>
      <c r="B901" s="22" t="s">
        <v>105</v>
      </c>
      <c r="C901" s="30" t="s">
        <v>41</v>
      </c>
      <c r="D901" s="22" t="s">
        <v>9</v>
      </c>
      <c r="E901" s="34">
        <v>1000000</v>
      </c>
      <c r="F901" s="30" t="s">
        <v>47</v>
      </c>
      <c r="G901" s="34">
        <v>0</v>
      </c>
      <c r="H901" s="35">
        <f>E901-G7861</f>
        <v>1000000</v>
      </c>
      <c r="I901" s="22"/>
      <c r="J901" s="23" t="s">
        <v>41</v>
      </c>
      <c r="K901" s="30" t="s">
        <v>520</v>
      </c>
      <c r="L901" s="32">
        <f>H901</f>
        <v>1000000</v>
      </c>
      <c r="M901" s="56"/>
      <c r="N901" s="55"/>
    </row>
    <row r="902" spans="1:15" ht="30" customHeight="1" thickBot="1" x14ac:dyDescent="0.25">
      <c r="A902" s="256" t="s">
        <v>626</v>
      </c>
      <c r="B902" s="257"/>
      <c r="C902" s="257"/>
      <c r="D902" s="257"/>
      <c r="E902" s="257"/>
      <c r="F902" s="257"/>
      <c r="G902" s="257"/>
      <c r="H902" s="257"/>
      <c r="I902" s="257"/>
      <c r="J902" s="257"/>
      <c r="K902" s="257"/>
      <c r="L902" s="257"/>
      <c r="M902" s="257"/>
      <c r="N902" s="258"/>
    </row>
    <row r="903" spans="1:15" ht="22.5" customHeight="1" thickBot="1" x14ac:dyDescent="0.25">
      <c r="A903" s="77">
        <v>452</v>
      </c>
      <c r="B903" s="22" t="s">
        <v>105</v>
      </c>
      <c r="C903" s="30" t="s">
        <v>41</v>
      </c>
      <c r="D903" s="22" t="s">
        <v>9</v>
      </c>
      <c r="E903" s="34">
        <v>400000</v>
      </c>
      <c r="F903" s="30" t="s">
        <v>47</v>
      </c>
      <c r="G903" s="34">
        <v>0</v>
      </c>
      <c r="H903" s="35">
        <f>E903-G903</f>
        <v>400000</v>
      </c>
      <c r="I903" s="22"/>
      <c r="J903" s="23" t="s">
        <v>41</v>
      </c>
      <c r="K903" s="30" t="s">
        <v>521</v>
      </c>
      <c r="L903" s="32">
        <f>H903</f>
        <v>400000</v>
      </c>
      <c r="M903" s="56"/>
      <c r="N903" s="55"/>
    </row>
    <row r="904" spans="1:15" ht="27" customHeight="1" thickBot="1" x14ac:dyDescent="0.25">
      <c r="A904" s="256" t="s">
        <v>627</v>
      </c>
      <c r="B904" s="257"/>
      <c r="C904" s="257"/>
      <c r="D904" s="257"/>
      <c r="E904" s="257"/>
      <c r="F904" s="257"/>
      <c r="G904" s="257"/>
      <c r="H904" s="257"/>
      <c r="I904" s="257"/>
      <c r="J904" s="257"/>
      <c r="K904" s="257"/>
      <c r="L904" s="257"/>
      <c r="M904" s="257"/>
      <c r="N904" s="258"/>
    </row>
    <row r="905" spans="1:15" ht="23.25" customHeight="1" thickBot="1" x14ac:dyDescent="0.25">
      <c r="A905" s="77">
        <v>453</v>
      </c>
      <c r="B905" s="22" t="s">
        <v>105</v>
      </c>
      <c r="C905" s="30" t="s">
        <v>41</v>
      </c>
      <c r="D905" s="22" t="s">
        <v>9</v>
      </c>
      <c r="E905" s="34">
        <v>5500000</v>
      </c>
      <c r="F905" s="30" t="s">
        <v>47</v>
      </c>
      <c r="G905" s="34">
        <v>0</v>
      </c>
      <c r="H905" s="35">
        <f>E905-G905</f>
        <v>5500000</v>
      </c>
      <c r="I905" s="22"/>
      <c r="J905" s="23" t="s">
        <v>41</v>
      </c>
      <c r="K905" s="30" t="s">
        <v>522</v>
      </c>
      <c r="L905" s="32">
        <f>H905</f>
        <v>5500000</v>
      </c>
      <c r="M905" s="56"/>
      <c r="N905" s="55"/>
    </row>
    <row r="906" spans="1:15" ht="31.5" customHeight="1" thickBot="1" x14ac:dyDescent="0.25">
      <c r="A906" s="256" t="s">
        <v>523</v>
      </c>
      <c r="B906" s="257"/>
      <c r="C906" s="257"/>
      <c r="D906" s="257"/>
      <c r="E906" s="257"/>
      <c r="F906" s="257"/>
      <c r="G906" s="257"/>
      <c r="H906" s="257"/>
      <c r="I906" s="257"/>
      <c r="J906" s="257"/>
      <c r="K906" s="257"/>
      <c r="L906" s="257"/>
      <c r="M906" s="257"/>
      <c r="N906" s="258"/>
    </row>
    <row r="907" spans="1:15" s="98" customFormat="1" ht="24" customHeight="1" thickBot="1" x14ac:dyDescent="0.25">
      <c r="A907" s="97">
        <v>454</v>
      </c>
      <c r="B907" s="88" t="s">
        <v>105</v>
      </c>
      <c r="C907" s="89" t="s">
        <v>41</v>
      </c>
      <c r="D907" s="88" t="s">
        <v>9</v>
      </c>
      <c r="E907" s="90">
        <v>2000000</v>
      </c>
      <c r="F907" s="89" t="s">
        <v>47</v>
      </c>
      <c r="G907" s="90">
        <v>0</v>
      </c>
      <c r="H907" s="91">
        <f>E907-G907</f>
        <v>2000000</v>
      </c>
      <c r="I907" s="88"/>
      <c r="J907" s="92" t="s">
        <v>41</v>
      </c>
      <c r="K907" s="89" t="s">
        <v>17</v>
      </c>
      <c r="L907" s="93">
        <f>H907</f>
        <v>2000000</v>
      </c>
      <c r="M907" s="56"/>
      <c r="N907" s="94"/>
      <c r="O907" s="104"/>
    </row>
    <row r="908" spans="1:15" s="98" customFormat="1" ht="27" customHeight="1" thickBot="1" x14ac:dyDescent="0.25">
      <c r="A908" s="260" t="s">
        <v>596</v>
      </c>
      <c r="B908" s="261"/>
      <c r="C908" s="261"/>
      <c r="D908" s="261"/>
      <c r="E908" s="261"/>
      <c r="F908" s="261"/>
      <c r="G908" s="261"/>
      <c r="H908" s="261"/>
      <c r="I908" s="261"/>
      <c r="J908" s="261"/>
      <c r="K908" s="261"/>
      <c r="L908" s="261"/>
      <c r="M908" s="261"/>
      <c r="N908" s="262"/>
      <c r="O908" s="104"/>
    </row>
    <row r="909" spans="1:15" s="98" customFormat="1" ht="24" customHeight="1" thickBot="1" x14ac:dyDescent="0.25">
      <c r="A909" s="97">
        <v>455</v>
      </c>
      <c r="B909" s="88" t="s">
        <v>105</v>
      </c>
      <c r="C909" s="89" t="s">
        <v>41</v>
      </c>
      <c r="D909" s="88" t="s">
        <v>9</v>
      </c>
      <c r="E909" s="90">
        <v>9000000</v>
      </c>
      <c r="F909" s="89" t="s">
        <v>47</v>
      </c>
      <c r="G909" s="90">
        <v>0</v>
      </c>
      <c r="H909" s="91">
        <f>E909-G909</f>
        <v>9000000</v>
      </c>
      <c r="I909" s="88"/>
      <c r="J909" s="92" t="s">
        <v>41</v>
      </c>
      <c r="K909" s="89" t="s">
        <v>17</v>
      </c>
      <c r="L909" s="93">
        <f>H909</f>
        <v>9000000</v>
      </c>
      <c r="M909" s="56"/>
      <c r="N909" s="94"/>
      <c r="O909" s="104"/>
    </row>
    <row r="910" spans="1:15" s="98" customFormat="1" ht="24.75" customHeight="1" thickBot="1" x14ac:dyDescent="0.25">
      <c r="A910" s="260" t="s">
        <v>597</v>
      </c>
      <c r="B910" s="261"/>
      <c r="C910" s="261"/>
      <c r="D910" s="261"/>
      <c r="E910" s="261"/>
      <c r="F910" s="261"/>
      <c r="G910" s="261"/>
      <c r="H910" s="261"/>
      <c r="I910" s="261"/>
      <c r="J910" s="261"/>
      <c r="K910" s="261"/>
      <c r="L910" s="261"/>
      <c r="M910" s="261"/>
      <c r="N910" s="262"/>
      <c r="O910" s="104"/>
    </row>
    <row r="911" spans="1:15" s="98" customFormat="1" ht="23.25" customHeight="1" thickBot="1" x14ac:dyDescent="0.25">
      <c r="A911" s="97">
        <v>456</v>
      </c>
      <c r="B911" s="88" t="s">
        <v>105</v>
      </c>
      <c r="C911" s="89" t="s">
        <v>41</v>
      </c>
      <c r="D911" s="88" t="s">
        <v>9</v>
      </c>
      <c r="E911" s="90">
        <v>9000000</v>
      </c>
      <c r="F911" s="89" t="s">
        <v>47</v>
      </c>
      <c r="G911" s="90">
        <v>0</v>
      </c>
      <c r="H911" s="91">
        <f>E911-G911</f>
        <v>9000000</v>
      </c>
      <c r="I911" s="88"/>
      <c r="J911" s="92" t="s">
        <v>41</v>
      </c>
      <c r="K911" s="89" t="s">
        <v>17</v>
      </c>
      <c r="L911" s="93">
        <f>H911</f>
        <v>9000000</v>
      </c>
      <c r="M911" s="56"/>
      <c r="N911" s="94"/>
      <c r="O911" s="104"/>
    </row>
    <row r="912" spans="1:15" s="98" customFormat="1" ht="27" customHeight="1" thickBot="1" x14ac:dyDescent="0.25">
      <c r="A912" s="260" t="s">
        <v>672</v>
      </c>
      <c r="B912" s="261"/>
      <c r="C912" s="261"/>
      <c r="D912" s="261"/>
      <c r="E912" s="261"/>
      <c r="F912" s="261"/>
      <c r="G912" s="261"/>
      <c r="H912" s="261"/>
      <c r="I912" s="261"/>
      <c r="J912" s="261"/>
      <c r="K912" s="261"/>
      <c r="L912" s="261"/>
      <c r="M912" s="261"/>
      <c r="N912" s="262"/>
      <c r="O912" s="104"/>
    </row>
    <row r="913" spans="1:15" s="98" customFormat="1" ht="27.75" customHeight="1" thickBot="1" x14ac:dyDescent="0.25">
      <c r="A913" s="97">
        <v>457</v>
      </c>
      <c r="B913" s="88" t="s">
        <v>105</v>
      </c>
      <c r="C913" s="89" t="s">
        <v>41</v>
      </c>
      <c r="D913" s="88" t="s">
        <v>9</v>
      </c>
      <c r="E913" s="90">
        <v>9000000</v>
      </c>
      <c r="F913" s="89" t="s">
        <v>47</v>
      </c>
      <c r="G913" s="90">
        <v>0</v>
      </c>
      <c r="H913" s="91">
        <f>E913-G913</f>
        <v>9000000</v>
      </c>
      <c r="I913" s="88"/>
      <c r="J913" s="92" t="s">
        <v>41</v>
      </c>
      <c r="K913" s="89" t="s">
        <v>17</v>
      </c>
      <c r="L913" s="93">
        <f>H913</f>
        <v>9000000</v>
      </c>
      <c r="M913" s="56"/>
      <c r="N913" s="94"/>
      <c r="O913" s="104"/>
    </row>
    <row r="914" spans="1:15" s="98" customFormat="1" ht="25.5" customHeight="1" thickBot="1" x14ac:dyDescent="0.25">
      <c r="A914" s="260" t="s">
        <v>598</v>
      </c>
      <c r="B914" s="261"/>
      <c r="C914" s="261"/>
      <c r="D914" s="261"/>
      <c r="E914" s="261"/>
      <c r="F914" s="261"/>
      <c r="G914" s="261"/>
      <c r="H914" s="261"/>
      <c r="I914" s="261"/>
      <c r="J914" s="261"/>
      <c r="K914" s="261"/>
      <c r="L914" s="261"/>
      <c r="M914" s="261"/>
      <c r="N914" s="262"/>
      <c r="O914" s="104"/>
    </row>
    <row r="915" spans="1:15" s="98" customFormat="1" ht="22.5" customHeight="1" thickBot="1" x14ac:dyDescent="0.25">
      <c r="A915" s="97">
        <v>458</v>
      </c>
      <c r="B915" s="88" t="s">
        <v>105</v>
      </c>
      <c r="C915" s="89" t="s">
        <v>41</v>
      </c>
      <c r="D915" s="88" t="s">
        <v>9</v>
      </c>
      <c r="E915" s="90">
        <v>8000000</v>
      </c>
      <c r="F915" s="89" t="s">
        <v>47</v>
      </c>
      <c r="G915" s="90">
        <v>0</v>
      </c>
      <c r="H915" s="91">
        <f>E915-G915</f>
        <v>8000000</v>
      </c>
      <c r="I915" s="88"/>
      <c r="J915" s="92" t="s">
        <v>41</v>
      </c>
      <c r="K915" s="89" t="s">
        <v>17</v>
      </c>
      <c r="L915" s="93">
        <f>H915</f>
        <v>8000000</v>
      </c>
      <c r="M915" s="56"/>
      <c r="N915" s="94"/>
      <c r="O915" s="104"/>
    </row>
    <row r="916" spans="1:15" s="98" customFormat="1" ht="27.75" customHeight="1" thickBot="1" x14ac:dyDescent="0.25">
      <c r="A916" s="260" t="s">
        <v>599</v>
      </c>
      <c r="B916" s="261"/>
      <c r="C916" s="261"/>
      <c r="D916" s="261"/>
      <c r="E916" s="261"/>
      <c r="F916" s="261"/>
      <c r="G916" s="261"/>
      <c r="H916" s="261"/>
      <c r="I916" s="261"/>
      <c r="J916" s="261"/>
      <c r="K916" s="261"/>
      <c r="L916" s="261"/>
      <c r="M916" s="261"/>
      <c r="N916" s="262"/>
      <c r="O916" s="104"/>
    </row>
    <row r="917" spans="1:15" s="98" customFormat="1" ht="26.25" customHeight="1" thickBot="1" x14ac:dyDescent="0.25">
      <c r="A917" s="97">
        <v>459</v>
      </c>
      <c r="B917" s="88" t="s">
        <v>105</v>
      </c>
      <c r="C917" s="89" t="s">
        <v>123</v>
      </c>
      <c r="D917" s="88">
        <v>4955</v>
      </c>
      <c r="E917" s="90">
        <v>141259045.50999999</v>
      </c>
      <c r="F917" s="89" t="s">
        <v>47</v>
      </c>
      <c r="G917" s="90">
        <v>125620097</v>
      </c>
      <c r="H917" s="91">
        <f>E917-G917</f>
        <v>15638948.50999999</v>
      </c>
      <c r="I917" s="88"/>
      <c r="J917" s="92" t="s">
        <v>41</v>
      </c>
      <c r="K917" s="89" t="s">
        <v>17</v>
      </c>
      <c r="L917" s="93">
        <f>H917</f>
        <v>15638948.50999999</v>
      </c>
      <c r="M917" s="56"/>
      <c r="N917" s="94"/>
      <c r="O917" s="104"/>
    </row>
    <row r="918" spans="1:15" s="98" customFormat="1" ht="27.75" customHeight="1" thickBot="1" x14ac:dyDescent="0.25">
      <c r="A918" s="260" t="s">
        <v>629</v>
      </c>
      <c r="B918" s="261"/>
      <c r="C918" s="261"/>
      <c r="D918" s="261"/>
      <c r="E918" s="261"/>
      <c r="F918" s="261"/>
      <c r="G918" s="261"/>
      <c r="H918" s="261"/>
      <c r="I918" s="261"/>
      <c r="J918" s="261"/>
      <c r="K918" s="261"/>
      <c r="L918" s="261"/>
      <c r="M918" s="261"/>
      <c r="N918" s="262"/>
      <c r="O918" s="104"/>
    </row>
    <row r="919" spans="1:15" ht="37.5" customHeight="1" thickBot="1" x14ac:dyDescent="0.25">
      <c r="A919" s="38">
        <v>460</v>
      </c>
      <c r="B919" s="22" t="s">
        <v>633</v>
      </c>
      <c r="C919" s="30" t="s">
        <v>19</v>
      </c>
      <c r="D919" s="22" t="s">
        <v>9</v>
      </c>
      <c r="E919" s="34">
        <v>1000000</v>
      </c>
      <c r="F919" s="30" t="s">
        <v>47</v>
      </c>
      <c r="G919" s="34">
        <v>0</v>
      </c>
      <c r="H919" s="35">
        <f>E919-G919</f>
        <v>1000000</v>
      </c>
      <c r="I919" s="22"/>
      <c r="J919" s="23" t="s">
        <v>41</v>
      </c>
      <c r="K919" s="30" t="s">
        <v>17</v>
      </c>
      <c r="L919" s="32">
        <f>H919</f>
        <v>1000000</v>
      </c>
      <c r="M919" s="56"/>
      <c r="N919" s="55"/>
    </row>
    <row r="920" spans="1:15" ht="24.75" customHeight="1" thickBot="1" x14ac:dyDescent="0.25">
      <c r="A920" s="256" t="s">
        <v>673</v>
      </c>
      <c r="B920" s="257"/>
      <c r="C920" s="257"/>
      <c r="D920" s="257"/>
      <c r="E920" s="257"/>
      <c r="F920" s="257"/>
      <c r="G920" s="257"/>
      <c r="H920" s="257"/>
      <c r="I920" s="257"/>
      <c r="J920" s="257"/>
      <c r="K920" s="257"/>
      <c r="L920" s="257"/>
      <c r="M920" s="257"/>
      <c r="N920" s="258"/>
    </row>
    <row r="921" spans="1:15" ht="37.5" customHeight="1" thickBot="1" x14ac:dyDescent="0.25">
      <c r="A921" s="38">
        <v>461</v>
      </c>
      <c r="B921" s="22" t="s">
        <v>633</v>
      </c>
      <c r="C921" s="30" t="s">
        <v>19</v>
      </c>
      <c r="D921" s="22" t="s">
        <v>9</v>
      </c>
      <c r="E921" s="34">
        <v>5000000</v>
      </c>
      <c r="F921" s="30" t="s">
        <v>47</v>
      </c>
      <c r="G921" s="34">
        <v>0</v>
      </c>
      <c r="H921" s="35">
        <f>E921-G921</f>
        <v>5000000</v>
      </c>
      <c r="I921" s="22"/>
      <c r="J921" s="23" t="s">
        <v>41</v>
      </c>
      <c r="K921" s="30" t="s">
        <v>17</v>
      </c>
      <c r="L921" s="32">
        <f>H921</f>
        <v>5000000</v>
      </c>
      <c r="M921" s="56"/>
      <c r="N921" s="55"/>
    </row>
    <row r="922" spans="1:15" ht="24.75" customHeight="1" thickBot="1" x14ac:dyDescent="0.25">
      <c r="A922" s="256" t="s">
        <v>674</v>
      </c>
      <c r="B922" s="257"/>
      <c r="C922" s="257"/>
      <c r="D922" s="257"/>
      <c r="E922" s="257"/>
      <c r="F922" s="257"/>
      <c r="G922" s="257"/>
      <c r="H922" s="257"/>
      <c r="I922" s="257"/>
      <c r="J922" s="257"/>
      <c r="K922" s="257"/>
      <c r="L922" s="257"/>
      <c r="M922" s="257"/>
      <c r="N922" s="258"/>
    </row>
    <row r="923" spans="1:15" ht="37.5" customHeight="1" thickBot="1" x14ac:dyDescent="0.25">
      <c r="A923" s="38">
        <v>462</v>
      </c>
      <c r="B923" s="22" t="s">
        <v>633</v>
      </c>
      <c r="C923" s="30" t="s">
        <v>30</v>
      </c>
      <c r="D923" s="22" t="s">
        <v>9</v>
      </c>
      <c r="E923" s="34">
        <v>300000</v>
      </c>
      <c r="F923" s="30" t="s">
        <v>47</v>
      </c>
      <c r="G923" s="34">
        <v>0</v>
      </c>
      <c r="H923" s="35">
        <f>E923-G923</f>
        <v>300000</v>
      </c>
      <c r="I923" s="22"/>
      <c r="J923" s="23" t="s">
        <v>19</v>
      </c>
      <c r="K923" s="30" t="s">
        <v>40</v>
      </c>
      <c r="L923" s="32">
        <f>H923</f>
        <v>300000</v>
      </c>
      <c r="M923" s="56"/>
      <c r="N923" s="55"/>
    </row>
    <row r="924" spans="1:15" ht="24.75" customHeight="1" thickBot="1" x14ac:dyDescent="0.25">
      <c r="A924" s="256" t="s">
        <v>637</v>
      </c>
      <c r="B924" s="257"/>
      <c r="C924" s="257"/>
      <c r="D924" s="257"/>
      <c r="E924" s="257"/>
      <c r="F924" s="257"/>
      <c r="G924" s="257"/>
      <c r="H924" s="257"/>
      <c r="I924" s="257"/>
      <c r="J924" s="257"/>
      <c r="K924" s="257"/>
      <c r="L924" s="257"/>
      <c r="M924" s="257"/>
      <c r="N924" s="258"/>
    </row>
    <row r="925" spans="1:15" ht="37.5" customHeight="1" thickBot="1" x14ac:dyDescent="0.25">
      <c r="A925" s="38">
        <v>463</v>
      </c>
      <c r="B925" s="22" t="s">
        <v>633</v>
      </c>
      <c r="C925" s="30" t="s">
        <v>41</v>
      </c>
      <c r="D925" s="22" t="s">
        <v>9</v>
      </c>
      <c r="E925" s="34">
        <v>8000000</v>
      </c>
      <c r="F925" s="30" t="s">
        <v>47</v>
      </c>
      <c r="G925" s="34">
        <v>0</v>
      </c>
      <c r="H925" s="35">
        <f>E925-G925</f>
        <v>8000000</v>
      </c>
      <c r="I925" s="22"/>
      <c r="J925" s="23" t="s">
        <v>41</v>
      </c>
      <c r="K925" s="30" t="s">
        <v>17</v>
      </c>
      <c r="L925" s="32">
        <f>H925</f>
        <v>8000000</v>
      </c>
      <c r="M925" s="56"/>
      <c r="N925" s="55"/>
    </row>
    <row r="926" spans="1:15" ht="24.75" customHeight="1" thickBot="1" x14ac:dyDescent="0.25">
      <c r="A926" s="256" t="s">
        <v>636</v>
      </c>
      <c r="B926" s="257"/>
      <c r="C926" s="257"/>
      <c r="D926" s="257"/>
      <c r="E926" s="257"/>
      <c r="F926" s="257"/>
      <c r="G926" s="257"/>
      <c r="H926" s="257"/>
      <c r="I926" s="257"/>
      <c r="J926" s="257"/>
      <c r="K926" s="257"/>
      <c r="L926" s="257"/>
      <c r="M926" s="257"/>
      <c r="N926" s="258"/>
    </row>
    <row r="927" spans="1:15" ht="37.5" customHeight="1" thickBot="1" x14ac:dyDescent="0.25">
      <c r="A927" s="38">
        <v>464</v>
      </c>
      <c r="B927" s="22" t="s">
        <v>633</v>
      </c>
      <c r="C927" s="30" t="s">
        <v>41</v>
      </c>
      <c r="D927" s="22" t="s">
        <v>9</v>
      </c>
      <c r="E927" s="34">
        <v>4000000</v>
      </c>
      <c r="F927" s="30" t="s">
        <v>47</v>
      </c>
      <c r="G927" s="34">
        <v>0</v>
      </c>
      <c r="H927" s="35">
        <f>E927-G927</f>
        <v>4000000</v>
      </c>
      <c r="I927" s="22"/>
      <c r="J927" s="23" t="s">
        <v>41</v>
      </c>
      <c r="K927" s="30" t="s">
        <v>17</v>
      </c>
      <c r="L927" s="32">
        <f>H927</f>
        <v>4000000</v>
      </c>
      <c r="M927" s="56"/>
      <c r="N927" s="55"/>
    </row>
    <row r="928" spans="1:15" ht="24.75" customHeight="1" thickBot="1" x14ac:dyDescent="0.25">
      <c r="A928" s="256" t="s">
        <v>638</v>
      </c>
      <c r="B928" s="257"/>
      <c r="C928" s="257"/>
      <c r="D928" s="257"/>
      <c r="E928" s="257"/>
      <c r="F928" s="257"/>
      <c r="G928" s="257"/>
      <c r="H928" s="257"/>
      <c r="I928" s="257"/>
      <c r="J928" s="257"/>
      <c r="K928" s="257"/>
      <c r="L928" s="257"/>
      <c r="M928" s="257"/>
      <c r="N928" s="258"/>
    </row>
    <row r="929" spans="1:14" ht="37.5" customHeight="1" thickBot="1" x14ac:dyDescent="0.25">
      <c r="A929" s="38">
        <v>465</v>
      </c>
      <c r="B929" s="22" t="s">
        <v>633</v>
      </c>
      <c r="C929" s="30" t="s">
        <v>16</v>
      </c>
      <c r="D929" s="22" t="s">
        <v>9</v>
      </c>
      <c r="E929" s="34">
        <v>1000000</v>
      </c>
      <c r="F929" s="30" t="s">
        <v>47</v>
      </c>
      <c r="G929" s="34">
        <v>0</v>
      </c>
      <c r="H929" s="35">
        <f>E929-G929</f>
        <v>1000000</v>
      </c>
      <c r="I929" s="22"/>
      <c r="J929" s="23" t="s">
        <v>41</v>
      </c>
      <c r="K929" s="30" t="s">
        <v>17</v>
      </c>
      <c r="L929" s="32">
        <f>H929</f>
        <v>1000000</v>
      </c>
      <c r="M929" s="56"/>
      <c r="N929" s="55"/>
    </row>
    <row r="930" spans="1:14" ht="33.75" customHeight="1" thickBot="1" x14ac:dyDescent="0.25">
      <c r="A930" s="256" t="s">
        <v>658</v>
      </c>
      <c r="B930" s="257"/>
      <c r="C930" s="257"/>
      <c r="D930" s="257"/>
      <c r="E930" s="257"/>
      <c r="F930" s="257"/>
      <c r="G930" s="257"/>
      <c r="H930" s="257"/>
      <c r="I930" s="257"/>
      <c r="J930" s="257"/>
      <c r="K930" s="257"/>
      <c r="L930" s="257"/>
      <c r="M930" s="257"/>
      <c r="N930" s="258"/>
    </row>
    <row r="931" spans="1:14" ht="37.5" customHeight="1" thickBot="1" x14ac:dyDescent="0.25">
      <c r="A931" s="38">
        <v>466</v>
      </c>
      <c r="B931" s="22" t="s">
        <v>633</v>
      </c>
      <c r="C931" s="30" t="s">
        <v>21</v>
      </c>
      <c r="D931" s="22">
        <v>6292</v>
      </c>
      <c r="E931" s="34">
        <v>7350000</v>
      </c>
      <c r="F931" s="30" t="s">
        <v>47</v>
      </c>
      <c r="G931" s="34">
        <v>2792508</v>
      </c>
      <c r="H931" s="35">
        <f>E931-G931</f>
        <v>4557492</v>
      </c>
      <c r="I931" s="22"/>
      <c r="J931" s="23" t="s">
        <v>21</v>
      </c>
      <c r="K931" s="30" t="s">
        <v>453</v>
      </c>
      <c r="L931" s="32">
        <f>H931</f>
        <v>4557492</v>
      </c>
      <c r="M931" s="56"/>
      <c r="N931" s="55"/>
    </row>
    <row r="932" spans="1:14" ht="33.75" customHeight="1" thickBot="1" x14ac:dyDescent="0.25">
      <c r="A932" s="256" t="s">
        <v>646</v>
      </c>
      <c r="B932" s="257"/>
      <c r="C932" s="257"/>
      <c r="D932" s="257"/>
      <c r="E932" s="257"/>
      <c r="F932" s="257"/>
      <c r="G932" s="257"/>
      <c r="H932" s="257"/>
      <c r="I932" s="257"/>
      <c r="J932" s="257"/>
      <c r="K932" s="257"/>
      <c r="L932" s="257"/>
      <c r="M932" s="257"/>
      <c r="N932" s="258"/>
    </row>
    <row r="933" spans="1:14" ht="37.5" customHeight="1" thickBot="1" x14ac:dyDescent="0.25">
      <c r="A933" s="38">
        <v>467</v>
      </c>
      <c r="B933" s="22" t="s">
        <v>633</v>
      </c>
      <c r="C933" s="30" t="s">
        <v>83</v>
      </c>
      <c r="D933" s="22" t="s">
        <v>9</v>
      </c>
      <c r="E933" s="34">
        <v>500000</v>
      </c>
      <c r="F933" s="30" t="s">
        <v>47</v>
      </c>
      <c r="G933" s="34">
        <v>0</v>
      </c>
      <c r="H933" s="35">
        <f>E933-G933</f>
        <v>500000</v>
      </c>
      <c r="I933" s="22"/>
      <c r="J933" s="23" t="s">
        <v>18</v>
      </c>
      <c r="K933" s="30" t="s">
        <v>381</v>
      </c>
      <c r="L933" s="32">
        <f>H933</f>
        <v>500000</v>
      </c>
      <c r="M933" s="56"/>
      <c r="N933" s="55"/>
    </row>
    <row r="934" spans="1:14" ht="24.75" customHeight="1" thickBot="1" x14ac:dyDescent="0.25">
      <c r="A934" s="256" t="s">
        <v>647</v>
      </c>
      <c r="B934" s="257"/>
      <c r="C934" s="257"/>
      <c r="D934" s="257"/>
      <c r="E934" s="257"/>
      <c r="F934" s="257"/>
      <c r="G934" s="257"/>
      <c r="H934" s="257"/>
      <c r="I934" s="257"/>
      <c r="J934" s="257"/>
      <c r="K934" s="257"/>
      <c r="L934" s="257"/>
      <c r="M934" s="257"/>
      <c r="N934" s="258"/>
    </row>
    <row r="935" spans="1:14" ht="37.5" customHeight="1" thickBot="1" x14ac:dyDescent="0.25">
      <c r="A935" s="38">
        <v>468</v>
      </c>
      <c r="B935" s="22" t="s">
        <v>633</v>
      </c>
      <c r="C935" s="30" t="s">
        <v>39</v>
      </c>
      <c r="D935" s="22" t="s">
        <v>9</v>
      </c>
      <c r="E935" s="34">
        <v>35000</v>
      </c>
      <c r="F935" s="30" t="s">
        <v>47</v>
      </c>
      <c r="G935" s="34">
        <v>0</v>
      </c>
      <c r="H935" s="35">
        <f>E935-G935</f>
        <v>35000</v>
      </c>
      <c r="I935" s="22"/>
      <c r="J935" s="23" t="s">
        <v>39</v>
      </c>
      <c r="K935" s="30" t="s">
        <v>648</v>
      </c>
      <c r="L935" s="32">
        <f>H935</f>
        <v>35000</v>
      </c>
      <c r="M935" s="56"/>
      <c r="N935" s="55"/>
    </row>
    <row r="936" spans="1:14" ht="24.75" customHeight="1" thickBot="1" x14ac:dyDescent="0.25">
      <c r="A936" s="256" t="s">
        <v>649</v>
      </c>
      <c r="B936" s="257"/>
      <c r="C936" s="257"/>
      <c r="D936" s="257"/>
      <c r="E936" s="257"/>
      <c r="F936" s="257"/>
      <c r="G936" s="257"/>
      <c r="H936" s="257"/>
      <c r="I936" s="257"/>
      <c r="J936" s="257"/>
      <c r="K936" s="257"/>
      <c r="L936" s="257"/>
      <c r="M936" s="257"/>
      <c r="N936" s="258"/>
    </row>
    <row r="937" spans="1:14" ht="37.5" customHeight="1" thickBot="1" x14ac:dyDescent="0.25">
      <c r="A937" s="38">
        <v>469</v>
      </c>
      <c r="B937" s="22" t="s">
        <v>633</v>
      </c>
      <c r="C937" s="30" t="s">
        <v>39</v>
      </c>
      <c r="D937" s="22" t="s">
        <v>9</v>
      </c>
      <c r="E937" s="34">
        <v>35000</v>
      </c>
      <c r="F937" s="30" t="s">
        <v>47</v>
      </c>
      <c r="G937" s="34">
        <v>0</v>
      </c>
      <c r="H937" s="35">
        <f>E937-G937</f>
        <v>35000</v>
      </c>
      <c r="I937" s="22"/>
      <c r="J937" s="23" t="s">
        <v>39</v>
      </c>
      <c r="K937" s="30" t="s">
        <v>648</v>
      </c>
      <c r="L937" s="32">
        <f>H937</f>
        <v>35000</v>
      </c>
      <c r="M937" s="56"/>
      <c r="N937" s="55"/>
    </row>
    <row r="938" spans="1:14" ht="24.75" customHeight="1" thickBot="1" x14ac:dyDescent="0.25">
      <c r="A938" s="256" t="s">
        <v>650</v>
      </c>
      <c r="B938" s="257"/>
      <c r="C938" s="257"/>
      <c r="D938" s="257"/>
      <c r="E938" s="257"/>
      <c r="F938" s="257"/>
      <c r="G938" s="257"/>
      <c r="H938" s="257"/>
      <c r="I938" s="257"/>
      <c r="J938" s="257"/>
      <c r="K938" s="257"/>
      <c r="L938" s="257"/>
      <c r="M938" s="257"/>
      <c r="N938" s="258"/>
    </row>
    <row r="939" spans="1:14" ht="37.5" customHeight="1" thickBot="1" x14ac:dyDescent="0.25">
      <c r="A939" s="38">
        <v>470</v>
      </c>
      <c r="B939" s="22" t="s">
        <v>633</v>
      </c>
      <c r="C939" s="30" t="s">
        <v>39</v>
      </c>
      <c r="D939" s="22" t="s">
        <v>9</v>
      </c>
      <c r="E939" s="34">
        <v>35000</v>
      </c>
      <c r="F939" s="30" t="s">
        <v>47</v>
      </c>
      <c r="G939" s="34">
        <v>0</v>
      </c>
      <c r="H939" s="35">
        <f>E939-G939</f>
        <v>35000</v>
      </c>
      <c r="I939" s="22"/>
      <c r="J939" s="23" t="s">
        <v>39</v>
      </c>
      <c r="K939" s="30" t="s">
        <v>648</v>
      </c>
      <c r="L939" s="32">
        <f>H939</f>
        <v>35000</v>
      </c>
      <c r="M939" s="56"/>
      <c r="N939" s="55"/>
    </row>
    <row r="940" spans="1:14" ht="24.75" customHeight="1" thickBot="1" x14ac:dyDescent="0.25">
      <c r="A940" s="256" t="s">
        <v>651</v>
      </c>
      <c r="B940" s="257"/>
      <c r="C940" s="257"/>
      <c r="D940" s="257"/>
      <c r="E940" s="257"/>
      <c r="F940" s="257"/>
      <c r="G940" s="257"/>
      <c r="H940" s="257"/>
      <c r="I940" s="257"/>
      <c r="J940" s="257"/>
      <c r="K940" s="257"/>
      <c r="L940" s="257"/>
      <c r="M940" s="257"/>
      <c r="N940" s="258"/>
    </row>
    <row r="941" spans="1:14" ht="37.5" customHeight="1" thickBot="1" x14ac:dyDescent="0.25">
      <c r="A941" s="38">
        <v>471</v>
      </c>
      <c r="B941" s="22" t="s">
        <v>633</v>
      </c>
      <c r="C941" s="30" t="s">
        <v>39</v>
      </c>
      <c r="D941" s="22" t="s">
        <v>9</v>
      </c>
      <c r="E941" s="34">
        <v>35000</v>
      </c>
      <c r="F941" s="30" t="s">
        <v>47</v>
      </c>
      <c r="G941" s="34">
        <v>0</v>
      </c>
      <c r="H941" s="35">
        <f>E941-G941</f>
        <v>35000</v>
      </c>
      <c r="I941" s="22"/>
      <c r="J941" s="23" t="s">
        <v>39</v>
      </c>
      <c r="K941" s="30" t="s">
        <v>648</v>
      </c>
      <c r="L941" s="32">
        <f>H941</f>
        <v>35000</v>
      </c>
      <c r="M941" s="56"/>
      <c r="N941" s="55"/>
    </row>
    <row r="942" spans="1:14" ht="24.75" customHeight="1" thickBot="1" x14ac:dyDescent="0.25">
      <c r="A942" s="256" t="s">
        <v>652</v>
      </c>
      <c r="B942" s="257"/>
      <c r="C942" s="257"/>
      <c r="D942" s="257"/>
      <c r="E942" s="257"/>
      <c r="F942" s="257"/>
      <c r="G942" s="257"/>
      <c r="H942" s="257"/>
      <c r="I942" s="257"/>
      <c r="J942" s="257"/>
      <c r="K942" s="257"/>
      <c r="L942" s="257"/>
      <c r="M942" s="257"/>
      <c r="N942" s="258"/>
    </row>
    <row r="943" spans="1:14" ht="37.5" customHeight="1" thickBot="1" x14ac:dyDescent="0.25">
      <c r="A943" s="38">
        <v>472</v>
      </c>
      <c r="B943" s="22" t="s">
        <v>633</v>
      </c>
      <c r="C943" s="30" t="s">
        <v>39</v>
      </c>
      <c r="D943" s="22" t="s">
        <v>9</v>
      </c>
      <c r="E943" s="34">
        <v>35000</v>
      </c>
      <c r="F943" s="30" t="s">
        <v>47</v>
      </c>
      <c r="G943" s="34">
        <v>0</v>
      </c>
      <c r="H943" s="35">
        <f>E943-G943</f>
        <v>35000</v>
      </c>
      <c r="I943" s="22"/>
      <c r="J943" s="23" t="s">
        <v>39</v>
      </c>
      <c r="K943" s="30" t="s">
        <v>648</v>
      </c>
      <c r="L943" s="32">
        <f>H943</f>
        <v>35000</v>
      </c>
      <c r="M943" s="56"/>
      <c r="N943" s="55"/>
    </row>
    <row r="944" spans="1:14" ht="24.75" customHeight="1" thickBot="1" x14ac:dyDescent="0.25">
      <c r="A944" s="256" t="s">
        <v>653</v>
      </c>
      <c r="B944" s="257"/>
      <c r="C944" s="257"/>
      <c r="D944" s="257"/>
      <c r="E944" s="257"/>
      <c r="F944" s="257"/>
      <c r="G944" s="257"/>
      <c r="H944" s="257"/>
      <c r="I944" s="257"/>
      <c r="J944" s="257"/>
      <c r="K944" s="257"/>
      <c r="L944" s="257"/>
      <c r="M944" s="257"/>
      <c r="N944" s="258"/>
    </row>
    <row r="945" spans="1:16" ht="37.5" customHeight="1" thickBot="1" x14ac:dyDescent="0.25">
      <c r="A945" s="38">
        <v>473</v>
      </c>
      <c r="B945" s="22" t="s">
        <v>633</v>
      </c>
      <c r="C945" s="30" t="s">
        <v>39</v>
      </c>
      <c r="D945" s="22" t="s">
        <v>9</v>
      </c>
      <c r="E945" s="34">
        <v>35000</v>
      </c>
      <c r="F945" s="30" t="s">
        <v>47</v>
      </c>
      <c r="G945" s="34">
        <v>0</v>
      </c>
      <c r="H945" s="35">
        <f>E945-G945</f>
        <v>35000</v>
      </c>
      <c r="I945" s="22"/>
      <c r="J945" s="23" t="s">
        <v>39</v>
      </c>
      <c r="K945" s="30" t="s">
        <v>648</v>
      </c>
      <c r="L945" s="32">
        <f>H945</f>
        <v>35000</v>
      </c>
      <c r="M945" s="56"/>
      <c r="N945" s="55"/>
    </row>
    <row r="946" spans="1:16" ht="24.75" customHeight="1" thickBot="1" x14ac:dyDescent="0.25">
      <c r="A946" s="256" t="s">
        <v>654</v>
      </c>
      <c r="B946" s="257"/>
      <c r="C946" s="257"/>
      <c r="D946" s="257"/>
      <c r="E946" s="257"/>
      <c r="F946" s="257"/>
      <c r="G946" s="257"/>
      <c r="H946" s="257"/>
      <c r="I946" s="257"/>
      <c r="J946" s="257"/>
      <c r="K946" s="257"/>
      <c r="L946" s="257"/>
      <c r="M946" s="257"/>
      <c r="N946" s="258"/>
    </row>
    <row r="947" spans="1:16" ht="37.5" customHeight="1" thickBot="1" x14ac:dyDescent="0.25">
      <c r="A947" s="38">
        <v>474</v>
      </c>
      <c r="B947" s="22" t="s">
        <v>633</v>
      </c>
      <c r="C947" s="30" t="s">
        <v>27</v>
      </c>
      <c r="D947" s="22">
        <v>5187</v>
      </c>
      <c r="E947" s="34">
        <v>5000000</v>
      </c>
      <c r="F947" s="30" t="s">
        <v>47</v>
      </c>
      <c r="G947" s="34">
        <v>50000</v>
      </c>
      <c r="H947" s="35">
        <f>E947-G947</f>
        <v>4950000</v>
      </c>
      <c r="I947" s="22"/>
      <c r="J947" s="23" t="s">
        <v>41</v>
      </c>
      <c r="K947" s="30" t="s">
        <v>17</v>
      </c>
      <c r="L947" s="32">
        <f>H947</f>
        <v>4950000</v>
      </c>
      <c r="M947" s="56"/>
      <c r="N947" s="55"/>
    </row>
    <row r="948" spans="1:16" ht="33.75" customHeight="1" thickBot="1" x14ac:dyDescent="0.25">
      <c r="A948" s="256" t="s">
        <v>655</v>
      </c>
      <c r="B948" s="257"/>
      <c r="C948" s="257"/>
      <c r="D948" s="257"/>
      <c r="E948" s="257"/>
      <c r="F948" s="257"/>
      <c r="G948" s="257"/>
      <c r="H948" s="257"/>
      <c r="I948" s="257"/>
      <c r="J948" s="257"/>
      <c r="K948" s="257"/>
      <c r="L948" s="257"/>
      <c r="M948" s="257"/>
      <c r="N948" s="258"/>
    </row>
    <row r="949" spans="1:16" ht="37.5" customHeight="1" thickBot="1" x14ac:dyDescent="0.25">
      <c r="A949" s="38">
        <v>475</v>
      </c>
      <c r="B949" s="22" t="s">
        <v>633</v>
      </c>
      <c r="C949" s="30" t="s">
        <v>27</v>
      </c>
      <c r="D949" s="22" t="s">
        <v>9</v>
      </c>
      <c r="E949" s="34">
        <v>16000000</v>
      </c>
      <c r="F949" s="30" t="s">
        <v>47</v>
      </c>
      <c r="G949" s="34">
        <v>0</v>
      </c>
      <c r="H949" s="35">
        <f>E949-G949</f>
        <v>16000000</v>
      </c>
      <c r="I949" s="22"/>
      <c r="J949" s="23" t="s">
        <v>41</v>
      </c>
      <c r="K949" s="30" t="s">
        <v>17</v>
      </c>
      <c r="L949" s="32">
        <f>H949</f>
        <v>16000000</v>
      </c>
      <c r="M949" s="56"/>
      <c r="N949" s="55"/>
    </row>
    <row r="950" spans="1:16" ht="24.75" customHeight="1" thickBot="1" x14ac:dyDescent="0.25">
      <c r="A950" s="256" t="s">
        <v>656</v>
      </c>
      <c r="B950" s="257"/>
      <c r="C950" s="257"/>
      <c r="D950" s="257"/>
      <c r="E950" s="257"/>
      <c r="F950" s="257"/>
      <c r="G950" s="257"/>
      <c r="H950" s="257"/>
      <c r="I950" s="257"/>
      <c r="J950" s="257"/>
      <c r="K950" s="257"/>
      <c r="L950" s="257"/>
      <c r="M950" s="257"/>
      <c r="N950" s="258"/>
    </row>
    <row r="951" spans="1:16" ht="37.5" customHeight="1" thickBot="1" x14ac:dyDescent="0.25">
      <c r="A951" s="38">
        <v>476</v>
      </c>
      <c r="B951" s="22" t="s">
        <v>633</v>
      </c>
      <c r="C951" s="30" t="s">
        <v>27</v>
      </c>
      <c r="D951" s="22" t="s">
        <v>9</v>
      </c>
      <c r="E951" s="34">
        <v>37000000</v>
      </c>
      <c r="F951" s="30" t="s">
        <v>47</v>
      </c>
      <c r="G951" s="34">
        <v>0</v>
      </c>
      <c r="H951" s="35">
        <f>E951-G951</f>
        <v>37000000</v>
      </c>
      <c r="I951" s="22"/>
      <c r="J951" s="23" t="s">
        <v>41</v>
      </c>
      <c r="K951" s="30" t="s">
        <v>17</v>
      </c>
      <c r="L951" s="32">
        <f>H951</f>
        <v>37000000</v>
      </c>
      <c r="M951" s="56"/>
      <c r="N951" s="55"/>
    </row>
    <row r="952" spans="1:16" ht="32.25" customHeight="1" thickBot="1" x14ac:dyDescent="0.25">
      <c r="A952" s="256" t="s">
        <v>657</v>
      </c>
      <c r="B952" s="257"/>
      <c r="C952" s="257"/>
      <c r="D952" s="257"/>
      <c r="E952" s="257"/>
      <c r="F952" s="257"/>
      <c r="G952" s="257"/>
      <c r="H952" s="257"/>
      <c r="I952" s="257"/>
      <c r="J952" s="257"/>
      <c r="K952" s="257"/>
      <c r="L952" s="257"/>
      <c r="M952" s="257"/>
      <c r="N952" s="258"/>
    </row>
    <row r="953" spans="1:16" ht="12.75" thickBot="1" x14ac:dyDescent="0.25">
      <c r="A953" s="53"/>
      <c r="B953" s="25"/>
      <c r="C953" s="54"/>
      <c r="D953" s="25"/>
      <c r="E953" s="25"/>
      <c r="F953" s="54"/>
      <c r="G953" s="25"/>
      <c r="H953" s="25"/>
      <c r="I953" s="26"/>
      <c r="J953" s="27" t="s">
        <v>38</v>
      </c>
      <c r="K953" s="124"/>
      <c r="L953" s="28">
        <f>SUM(L7:L952)</f>
        <v>921298704.6500001</v>
      </c>
      <c r="M953" s="28">
        <f>SUM(M7:M568)</f>
        <v>0</v>
      </c>
      <c r="N953" s="112">
        <f>SUM(N7:N568)</f>
        <v>0</v>
      </c>
    </row>
    <row r="954" spans="1:16" x14ac:dyDescent="0.2">
      <c r="C954" s="10"/>
      <c r="J954" s="98"/>
      <c r="L954" s="103"/>
      <c r="M954" s="103"/>
      <c r="N954" s="113"/>
    </row>
    <row r="955" spans="1:16" s="33" customFormat="1" ht="12.75" thickBot="1" x14ac:dyDescent="0.25">
      <c r="A955" s="1"/>
      <c r="B955" s="1"/>
      <c r="C955" s="1"/>
      <c r="D955" s="1"/>
      <c r="E955" s="1"/>
      <c r="F955" s="10"/>
      <c r="G955" s="1"/>
      <c r="H955" s="1"/>
      <c r="I955" s="1"/>
      <c r="J955" s="1"/>
      <c r="K955" s="105"/>
      <c r="L955" s="45"/>
      <c r="M955" s="44"/>
      <c r="N955" s="105"/>
      <c r="P955" s="1"/>
    </row>
    <row r="956" spans="1:16" s="33" customFormat="1" ht="12.75" thickBot="1" x14ac:dyDescent="0.25">
      <c r="A956" s="174" t="s">
        <v>52</v>
      </c>
      <c r="B956" s="175"/>
      <c r="C956" s="176"/>
      <c r="D956" s="71" t="s">
        <v>53</v>
      </c>
      <c r="E956" s="71" t="s">
        <v>103</v>
      </c>
      <c r="F956" s="247" t="s">
        <v>55</v>
      </c>
      <c r="G956" s="176"/>
      <c r="H956" s="47" t="s">
        <v>54</v>
      </c>
      <c r="I956" s="174" t="s">
        <v>56</v>
      </c>
      <c r="J956" s="175"/>
      <c r="K956" s="175"/>
      <c r="L956" s="175"/>
      <c r="M956" s="175"/>
      <c r="N956" s="248"/>
      <c r="P956" s="1"/>
    </row>
    <row r="957" spans="1:16" s="33" customFormat="1" x14ac:dyDescent="0.2">
      <c r="A957" s="249" t="s">
        <v>402</v>
      </c>
      <c r="B957" s="250"/>
      <c r="C957" s="251"/>
      <c r="D957" s="79" t="s">
        <v>170</v>
      </c>
      <c r="E957" s="80">
        <v>426262</v>
      </c>
      <c r="F957" s="252">
        <f>L521</f>
        <v>400000</v>
      </c>
      <c r="G957" s="253"/>
      <c r="H957" s="81">
        <f>E957-F957</f>
        <v>26262</v>
      </c>
      <c r="I957" s="270" t="s">
        <v>50</v>
      </c>
      <c r="J957" s="254"/>
      <c r="K957" s="254"/>
      <c r="L957" s="254"/>
      <c r="M957" s="254"/>
      <c r="N957" s="255"/>
      <c r="P957" s="1"/>
    </row>
    <row r="958" spans="1:16" s="33" customFormat="1" x14ac:dyDescent="0.2">
      <c r="A958" s="244" t="s">
        <v>601</v>
      </c>
      <c r="B958" s="245"/>
      <c r="C958" s="246"/>
      <c r="D958" s="82" t="s">
        <v>170</v>
      </c>
      <c r="E958" s="83">
        <v>4123297</v>
      </c>
      <c r="F958" s="205">
        <f>L117+L201+L203+L207+L457+L573</f>
        <v>2350000</v>
      </c>
      <c r="G958" s="206"/>
      <c r="H958" s="84">
        <f>E958-F958</f>
        <v>1773297</v>
      </c>
      <c r="I958" s="269" t="s">
        <v>50</v>
      </c>
      <c r="J958" s="207"/>
      <c r="K958" s="207"/>
      <c r="L958" s="207"/>
      <c r="M958" s="207"/>
      <c r="N958" s="208"/>
      <c r="P958" s="1"/>
    </row>
    <row r="959" spans="1:16" s="33" customFormat="1" x14ac:dyDescent="0.2">
      <c r="A959" s="238" t="s">
        <v>32</v>
      </c>
      <c r="B959" s="239"/>
      <c r="C959" s="240"/>
      <c r="D959" s="72">
        <v>5071</v>
      </c>
      <c r="E959" s="46">
        <v>1058427</v>
      </c>
      <c r="F959" s="170">
        <f>L901</f>
        <v>1000000</v>
      </c>
      <c r="G959" s="171"/>
      <c r="H959" s="67">
        <f>E959-F959</f>
        <v>58427</v>
      </c>
      <c r="I959" s="259" t="s">
        <v>526</v>
      </c>
      <c r="J959" s="172"/>
      <c r="K959" s="172"/>
      <c r="L959" s="172"/>
      <c r="M959" s="172"/>
      <c r="N959" s="173"/>
      <c r="P959" s="1"/>
    </row>
    <row r="960" spans="1:16" s="33" customFormat="1" x14ac:dyDescent="0.2">
      <c r="A960" s="238" t="s">
        <v>32</v>
      </c>
      <c r="B960" s="239"/>
      <c r="C960" s="240"/>
      <c r="D960" s="72">
        <v>4015</v>
      </c>
      <c r="E960" s="46">
        <v>11420171</v>
      </c>
      <c r="F960" s="170">
        <f>L905</f>
        <v>5500000</v>
      </c>
      <c r="G960" s="171"/>
      <c r="H960" s="51">
        <f t="shared" ref="H960:H1031" si="391">E960-F960</f>
        <v>5920171</v>
      </c>
      <c r="I960" s="259" t="s">
        <v>58</v>
      </c>
      <c r="J960" s="172"/>
      <c r="K960" s="172"/>
      <c r="L960" s="172"/>
      <c r="M960" s="172"/>
      <c r="N960" s="173"/>
      <c r="P960" s="1"/>
    </row>
    <row r="961" spans="1:16" s="33" customFormat="1" x14ac:dyDescent="0.2">
      <c r="A961" s="238" t="s">
        <v>32</v>
      </c>
      <c r="B961" s="239"/>
      <c r="C961" s="240"/>
      <c r="D961" s="72">
        <v>4011</v>
      </c>
      <c r="E961" s="46">
        <v>27175842.629999999</v>
      </c>
      <c r="F961" s="170">
        <f>L169+L171+L795+L899</f>
        <v>5150000</v>
      </c>
      <c r="G961" s="171"/>
      <c r="H961" s="51">
        <f t="shared" si="391"/>
        <v>22025842.629999999</v>
      </c>
      <c r="I961" s="259" t="s">
        <v>59</v>
      </c>
      <c r="J961" s="172"/>
      <c r="K961" s="172"/>
      <c r="L961" s="172"/>
      <c r="M961" s="172"/>
      <c r="N961" s="173"/>
      <c r="P961" s="1"/>
    </row>
    <row r="962" spans="1:16" s="33" customFormat="1" x14ac:dyDescent="0.2">
      <c r="A962" s="241" t="s">
        <v>32</v>
      </c>
      <c r="B962" s="242"/>
      <c r="C962" s="243"/>
      <c r="D962" s="75">
        <v>3009</v>
      </c>
      <c r="E962" s="76">
        <v>29662247</v>
      </c>
      <c r="F962" s="190">
        <f>L155+L173+L175+L431+L535+L547+L591+L615+L625+L645+L655+L773+L878+L880+L886+L685+L687+L689+L705+L709+L717+L719+L889+L891</f>
        <v>27440000</v>
      </c>
      <c r="G962" s="191"/>
      <c r="H962" s="52">
        <f t="shared" si="391"/>
        <v>2222247</v>
      </c>
      <c r="I962" s="271" t="s">
        <v>60</v>
      </c>
      <c r="J962" s="192"/>
      <c r="K962" s="192"/>
      <c r="L962" s="192"/>
      <c r="M962" s="192"/>
      <c r="N962" s="193"/>
      <c r="P962" s="1"/>
    </row>
    <row r="963" spans="1:16" s="33" customFormat="1" x14ac:dyDescent="0.2">
      <c r="A963" s="238" t="s">
        <v>32</v>
      </c>
      <c r="B963" s="239"/>
      <c r="C963" s="240"/>
      <c r="D963" s="72">
        <v>3015</v>
      </c>
      <c r="E963" s="46">
        <v>5000000</v>
      </c>
      <c r="F963" s="170">
        <f>L903</f>
        <v>400000</v>
      </c>
      <c r="G963" s="171"/>
      <c r="H963" s="51">
        <f t="shared" si="391"/>
        <v>4600000</v>
      </c>
      <c r="I963" s="259" t="s">
        <v>61</v>
      </c>
      <c r="J963" s="172"/>
      <c r="K963" s="172"/>
      <c r="L963" s="172"/>
      <c r="M963" s="172"/>
      <c r="N963" s="173"/>
      <c r="P963" s="1"/>
    </row>
    <row r="964" spans="1:16" s="33" customFormat="1" ht="12" hidden="1" customHeight="1" x14ac:dyDescent="0.2">
      <c r="A964" s="238"/>
      <c r="B964" s="239"/>
      <c r="C964" s="240"/>
      <c r="D964" s="72"/>
      <c r="E964" s="46"/>
      <c r="F964" s="170"/>
      <c r="G964" s="171"/>
      <c r="H964" s="57"/>
      <c r="I964" s="259"/>
      <c r="J964" s="172"/>
      <c r="K964" s="172"/>
      <c r="L964" s="172"/>
      <c r="M964" s="172"/>
      <c r="N964" s="173"/>
      <c r="P964" s="1"/>
    </row>
    <row r="965" spans="1:16" s="33" customFormat="1" x14ac:dyDescent="0.2">
      <c r="A965" s="241" t="s">
        <v>32</v>
      </c>
      <c r="B965" s="242"/>
      <c r="C965" s="243"/>
      <c r="D965" s="75">
        <v>5072</v>
      </c>
      <c r="E965" s="76">
        <v>348112273</v>
      </c>
      <c r="F965" s="190">
        <f>L23+L43+L45+L47+L49+L51+L53+L55+L57+L59+L61+L63+L65+L67+L69+L71+L73+L75+L77+L79+L81+L83+L85+L87+L89+L91+L93+L95+L97+L99+L101+L103+L105+L107+L109+L111+L113+L119+L265+L513+L519+L543+L671+L850+L868+L876+L801+L803+L805+L907+L909+L911+L913+L915+L917+L919+L921+L925+L927+L929+L947+L949+L951</f>
        <v>255700008.88</v>
      </c>
      <c r="G965" s="191"/>
      <c r="H965" s="52">
        <f t="shared" si="391"/>
        <v>92412264.120000005</v>
      </c>
      <c r="I965" s="271" t="s">
        <v>62</v>
      </c>
      <c r="J965" s="192"/>
      <c r="K965" s="192"/>
      <c r="L965" s="192"/>
      <c r="M965" s="192"/>
      <c r="N965" s="193"/>
      <c r="P965" s="1"/>
    </row>
    <row r="966" spans="1:16" s="33" customFormat="1" ht="12" hidden="1" customHeight="1" x14ac:dyDescent="0.2">
      <c r="A966" s="238" t="s">
        <v>32</v>
      </c>
      <c r="B966" s="239"/>
      <c r="C966" s="240"/>
      <c r="D966" s="72">
        <v>4087</v>
      </c>
      <c r="E966" s="46"/>
      <c r="F966" s="170"/>
      <c r="G966" s="171"/>
      <c r="H966" s="51">
        <f t="shared" si="391"/>
        <v>0</v>
      </c>
      <c r="I966" s="259" t="s">
        <v>63</v>
      </c>
      <c r="J966" s="172"/>
      <c r="K966" s="172"/>
      <c r="L966" s="172"/>
      <c r="M966" s="172"/>
      <c r="N966" s="173"/>
      <c r="P966" s="1"/>
    </row>
    <row r="967" spans="1:16" s="33" customFormat="1" x14ac:dyDescent="0.2">
      <c r="A967" s="238" t="s">
        <v>32</v>
      </c>
      <c r="B967" s="239"/>
      <c r="C967" s="240"/>
      <c r="D967" s="82" t="s">
        <v>170</v>
      </c>
      <c r="E967" s="85">
        <v>538751928</v>
      </c>
      <c r="F967" s="205">
        <f>L495+L501+L639+L665+L693+L701</f>
        <v>127800000</v>
      </c>
      <c r="G967" s="206"/>
      <c r="H967" s="86">
        <f t="shared" si="391"/>
        <v>410951928</v>
      </c>
      <c r="I967" s="269" t="s">
        <v>50</v>
      </c>
      <c r="J967" s="207"/>
      <c r="K967" s="207"/>
      <c r="L967" s="207"/>
      <c r="M967" s="207"/>
      <c r="N967" s="208"/>
      <c r="P967" s="1"/>
    </row>
    <row r="968" spans="1:16" s="33" customFormat="1" ht="12" hidden="1" customHeight="1" x14ac:dyDescent="0.2">
      <c r="A968" s="238" t="s">
        <v>32</v>
      </c>
      <c r="B968" s="239"/>
      <c r="C968" s="240"/>
      <c r="D968" s="72">
        <v>5188</v>
      </c>
      <c r="E968" s="46"/>
      <c r="F968" s="170"/>
      <c r="G968" s="171"/>
      <c r="H968" s="51">
        <f t="shared" si="391"/>
        <v>0</v>
      </c>
      <c r="I968" s="259" t="s">
        <v>73</v>
      </c>
      <c r="J968" s="172"/>
      <c r="K968" s="172"/>
      <c r="L968" s="172"/>
      <c r="M968" s="172"/>
      <c r="N968" s="173"/>
      <c r="P968" s="1"/>
    </row>
    <row r="969" spans="1:16" s="33" customFormat="1" ht="12" hidden="1" customHeight="1" x14ac:dyDescent="0.2">
      <c r="A969" s="238" t="s">
        <v>32</v>
      </c>
      <c r="B969" s="239"/>
      <c r="C969" s="240"/>
      <c r="D969" s="72">
        <v>5321</v>
      </c>
      <c r="E969" s="46"/>
      <c r="F969" s="170"/>
      <c r="G969" s="171"/>
      <c r="H969" s="51">
        <f t="shared" si="391"/>
        <v>0</v>
      </c>
      <c r="I969" s="259" t="s">
        <v>65</v>
      </c>
      <c r="J969" s="172"/>
      <c r="K969" s="172"/>
      <c r="L969" s="172"/>
      <c r="M969" s="172"/>
      <c r="N969" s="173"/>
      <c r="P969" s="1"/>
    </row>
    <row r="970" spans="1:16" s="33" customFormat="1" x14ac:dyDescent="0.2">
      <c r="A970" s="238" t="s">
        <v>32</v>
      </c>
      <c r="B970" s="239"/>
      <c r="C970" s="240"/>
      <c r="D970" s="72">
        <v>5525</v>
      </c>
      <c r="E970" s="46">
        <v>19271713</v>
      </c>
      <c r="F970" s="170">
        <f>L215</f>
        <v>15000000</v>
      </c>
      <c r="G970" s="171"/>
      <c r="H970" s="51">
        <f t="shared" si="391"/>
        <v>4271713</v>
      </c>
      <c r="I970" s="259" t="s">
        <v>72</v>
      </c>
      <c r="J970" s="172"/>
      <c r="K970" s="172"/>
      <c r="L970" s="172"/>
      <c r="M970" s="172"/>
      <c r="N970" s="173"/>
      <c r="P970" s="1"/>
    </row>
    <row r="971" spans="1:16" s="33" customFormat="1" x14ac:dyDescent="0.2">
      <c r="A971" s="238" t="s">
        <v>32</v>
      </c>
      <c r="B971" s="239"/>
      <c r="C971" s="240"/>
      <c r="D971" s="72">
        <v>3010</v>
      </c>
      <c r="E971" s="46">
        <v>30085498</v>
      </c>
      <c r="F971" s="170">
        <f>L895</f>
        <v>2800000</v>
      </c>
      <c r="G971" s="171"/>
      <c r="H971" s="51">
        <f t="shared" si="391"/>
        <v>27285498</v>
      </c>
      <c r="I971" s="259" t="s">
        <v>66</v>
      </c>
      <c r="J971" s="172"/>
      <c r="K971" s="172"/>
      <c r="L971" s="172"/>
      <c r="M971" s="172"/>
      <c r="N971" s="173"/>
      <c r="P971" s="1"/>
    </row>
    <row r="972" spans="1:16" s="33" customFormat="1" x14ac:dyDescent="0.2">
      <c r="A972" s="233" t="s">
        <v>33</v>
      </c>
      <c r="B972" s="234"/>
      <c r="C972" s="235"/>
      <c r="D972" s="72">
        <v>3040</v>
      </c>
      <c r="E972" s="46">
        <v>722526</v>
      </c>
      <c r="F972" s="170">
        <f>L777+L781+L860+L862+L864+L866+L677+L681</f>
        <v>6280000</v>
      </c>
      <c r="G972" s="171"/>
      <c r="H972" s="99">
        <f t="shared" si="391"/>
        <v>-5557474</v>
      </c>
      <c r="I972" s="259" t="s">
        <v>458</v>
      </c>
      <c r="J972" s="172"/>
      <c r="K972" s="172"/>
      <c r="L972" s="172"/>
      <c r="M972" s="172"/>
      <c r="N972" s="173"/>
      <c r="P972" s="1"/>
    </row>
    <row r="973" spans="1:16" s="33" customFormat="1" x14ac:dyDescent="0.2">
      <c r="A973" s="233" t="s">
        <v>33</v>
      </c>
      <c r="B973" s="234"/>
      <c r="C973" s="235"/>
      <c r="D973" s="68">
        <v>5333</v>
      </c>
      <c r="E973" s="58">
        <v>4639200</v>
      </c>
      <c r="F973" s="236">
        <f>L453</f>
        <v>400000</v>
      </c>
      <c r="G973" s="237"/>
      <c r="H973" s="69">
        <f>E973-F973</f>
        <v>4239200</v>
      </c>
      <c r="I973" s="259" t="s">
        <v>64</v>
      </c>
      <c r="J973" s="172"/>
      <c r="K973" s="172"/>
      <c r="L973" s="172"/>
      <c r="M973" s="172"/>
      <c r="N973" s="173"/>
      <c r="P973" s="1"/>
    </row>
    <row r="974" spans="1:16" s="33" customFormat="1" x14ac:dyDescent="0.2">
      <c r="A974" s="230" t="s">
        <v>456</v>
      </c>
      <c r="B974" s="231"/>
      <c r="C974" s="232"/>
      <c r="D974" s="72">
        <v>4125</v>
      </c>
      <c r="E974" s="46">
        <v>6434924</v>
      </c>
      <c r="F974" s="170">
        <f>L775</f>
        <v>50000</v>
      </c>
      <c r="G974" s="171"/>
      <c r="H974" s="51">
        <f>E974-F974</f>
        <v>6384924</v>
      </c>
      <c r="I974" s="259" t="s">
        <v>457</v>
      </c>
      <c r="J974" s="172"/>
      <c r="K974" s="172"/>
      <c r="L974" s="172"/>
      <c r="M974" s="172"/>
      <c r="N974" s="173"/>
      <c r="P974" s="1"/>
    </row>
    <row r="975" spans="1:16" s="33" customFormat="1" x14ac:dyDescent="0.2">
      <c r="A975" s="218" t="s">
        <v>162</v>
      </c>
      <c r="B975" s="219"/>
      <c r="C975" s="220"/>
      <c r="D975" s="72">
        <v>6599</v>
      </c>
      <c r="E975" s="46">
        <v>50000</v>
      </c>
      <c r="F975" s="170">
        <f>L209+L223</f>
        <v>22000</v>
      </c>
      <c r="G975" s="171"/>
      <c r="H975" s="51">
        <f t="shared" si="391"/>
        <v>28000</v>
      </c>
      <c r="I975" s="259" t="s">
        <v>163</v>
      </c>
      <c r="J975" s="172"/>
      <c r="K975" s="172"/>
      <c r="L975" s="172"/>
      <c r="M975" s="172"/>
      <c r="N975" s="173"/>
      <c r="P975" s="1"/>
    </row>
    <row r="976" spans="1:16" s="33" customFormat="1" ht="12" hidden="1" customHeight="1" x14ac:dyDescent="0.2">
      <c r="A976" s="221"/>
      <c r="B976" s="222"/>
      <c r="C976" s="223"/>
      <c r="D976" s="72"/>
      <c r="E976" s="46"/>
      <c r="F976" s="170"/>
      <c r="G976" s="171"/>
      <c r="H976" s="51"/>
      <c r="I976" s="259"/>
      <c r="J976" s="172"/>
      <c r="K976" s="172"/>
      <c r="L976" s="172"/>
      <c r="M976" s="172"/>
      <c r="N976" s="173"/>
      <c r="P976" s="1"/>
    </row>
    <row r="977" spans="1:16" s="33" customFormat="1" x14ac:dyDescent="0.2">
      <c r="A977" s="221" t="s">
        <v>51</v>
      </c>
      <c r="B977" s="222"/>
      <c r="C977" s="223"/>
      <c r="D977" s="72">
        <v>4172</v>
      </c>
      <c r="E977" s="46">
        <v>3877412.89</v>
      </c>
      <c r="F977" s="170">
        <f>L467</f>
        <v>150000</v>
      </c>
      <c r="G977" s="171"/>
      <c r="H977" s="51">
        <f t="shared" si="391"/>
        <v>3727412.89</v>
      </c>
      <c r="I977" s="259" t="s">
        <v>260</v>
      </c>
      <c r="J977" s="172"/>
      <c r="K977" s="172"/>
      <c r="L977" s="172"/>
      <c r="M977" s="172"/>
      <c r="N977" s="173"/>
      <c r="P977" s="1"/>
    </row>
    <row r="978" spans="1:16" s="33" customFormat="1" x14ac:dyDescent="0.2">
      <c r="A978" s="227" t="s">
        <v>34</v>
      </c>
      <c r="B978" s="228"/>
      <c r="C978" s="229"/>
      <c r="D978" s="82" t="s">
        <v>170</v>
      </c>
      <c r="E978" s="85">
        <v>38437836.359999999</v>
      </c>
      <c r="F978" s="205">
        <f>L289+L297+L299+L301+L317+L321+L399+L401+L403+L405+L421+L423+L503+L505+L507+L511+L601+L611+L633+L635</f>
        <v>74600000</v>
      </c>
      <c r="G978" s="206"/>
      <c r="H978" s="100">
        <f t="shared" si="391"/>
        <v>-36162163.640000001</v>
      </c>
      <c r="I978" s="269" t="s">
        <v>50</v>
      </c>
      <c r="J978" s="207"/>
      <c r="K978" s="207"/>
      <c r="L978" s="207"/>
      <c r="M978" s="207"/>
      <c r="N978" s="208"/>
      <c r="P978" s="1"/>
    </row>
    <row r="979" spans="1:16" s="33" customFormat="1" x14ac:dyDescent="0.2">
      <c r="A979" s="227" t="s">
        <v>34</v>
      </c>
      <c r="B979" s="228"/>
      <c r="C979" s="229"/>
      <c r="D979" s="72">
        <v>6129</v>
      </c>
      <c r="E979" s="46">
        <v>600000</v>
      </c>
      <c r="F979" s="170">
        <f>L143</f>
        <v>70000</v>
      </c>
      <c r="G979" s="171"/>
      <c r="H979" s="51">
        <f t="shared" si="391"/>
        <v>530000</v>
      </c>
      <c r="I979" s="259" t="s">
        <v>131</v>
      </c>
      <c r="J979" s="172"/>
      <c r="K979" s="172"/>
      <c r="L979" s="172"/>
      <c r="M979" s="172"/>
      <c r="N979" s="173"/>
      <c r="P979" s="1"/>
    </row>
    <row r="980" spans="1:16" s="33" customFormat="1" x14ac:dyDescent="0.2">
      <c r="A980" s="227" t="s">
        <v>34</v>
      </c>
      <c r="B980" s="228"/>
      <c r="C980" s="229"/>
      <c r="D980" s="72">
        <v>4035</v>
      </c>
      <c r="E980" s="46">
        <v>13326536</v>
      </c>
      <c r="F980" s="170">
        <f>L293+L587+L741+L745+L749+L933</f>
        <v>2350000</v>
      </c>
      <c r="G980" s="171"/>
      <c r="H980" s="51">
        <f t="shared" si="391"/>
        <v>10976536</v>
      </c>
      <c r="I980" s="259" t="s">
        <v>67</v>
      </c>
      <c r="J980" s="172"/>
      <c r="K980" s="172"/>
      <c r="L980" s="172"/>
      <c r="M980" s="172"/>
      <c r="N980" s="173"/>
      <c r="P980" s="1"/>
    </row>
    <row r="981" spans="1:16" s="33" customFormat="1" x14ac:dyDescent="0.2">
      <c r="A981" s="227" t="s">
        <v>34</v>
      </c>
      <c r="B981" s="228"/>
      <c r="C981" s="229"/>
      <c r="D981" s="72">
        <v>4478</v>
      </c>
      <c r="E981" s="46">
        <v>15000000</v>
      </c>
      <c r="F981" s="170">
        <f>L19+L517+L539+L683+L675+L679+L691+L695+L721+L735+L751+L757+L759+L761</f>
        <v>19050000</v>
      </c>
      <c r="G981" s="171"/>
      <c r="H981" s="99">
        <f t="shared" si="391"/>
        <v>-4050000</v>
      </c>
      <c r="I981" s="259" t="s">
        <v>68</v>
      </c>
      <c r="J981" s="172"/>
      <c r="K981" s="172"/>
      <c r="L981" s="172"/>
      <c r="M981" s="172"/>
      <c r="N981" s="173"/>
      <c r="P981" s="1"/>
    </row>
    <row r="982" spans="1:16" s="33" customFormat="1" ht="12" hidden="1" customHeight="1" x14ac:dyDescent="0.2">
      <c r="A982" s="227"/>
      <c r="B982" s="228"/>
      <c r="C982" s="229"/>
      <c r="D982" s="72"/>
      <c r="E982" s="46"/>
      <c r="F982" s="170"/>
      <c r="G982" s="171"/>
      <c r="H982" s="51"/>
      <c r="I982" s="259"/>
      <c r="J982" s="172"/>
      <c r="K982" s="172"/>
      <c r="L982" s="172"/>
      <c r="M982" s="172"/>
      <c r="N982" s="173"/>
      <c r="P982" s="1"/>
    </row>
    <row r="983" spans="1:16" s="33" customFormat="1" x14ac:dyDescent="0.2">
      <c r="A983" s="224" t="s">
        <v>35</v>
      </c>
      <c r="B983" s="225"/>
      <c r="C983" s="226"/>
      <c r="D983" s="82" t="s">
        <v>170</v>
      </c>
      <c r="E983" s="85">
        <v>40191989</v>
      </c>
      <c r="F983" s="205">
        <f>L715</f>
        <v>500000</v>
      </c>
      <c r="G983" s="206"/>
      <c r="H983" s="86">
        <f t="shared" si="391"/>
        <v>39691989</v>
      </c>
      <c r="I983" s="269" t="s">
        <v>50</v>
      </c>
      <c r="J983" s="207"/>
      <c r="K983" s="207"/>
      <c r="L983" s="207"/>
      <c r="M983" s="207"/>
      <c r="N983" s="208"/>
      <c r="P983" s="1"/>
    </row>
    <row r="984" spans="1:16" s="33" customFormat="1" x14ac:dyDescent="0.2">
      <c r="A984" s="224" t="s">
        <v>35</v>
      </c>
      <c r="B984" s="225"/>
      <c r="C984" s="226"/>
      <c r="D984" s="68">
        <v>4044</v>
      </c>
      <c r="E984" s="37">
        <v>8458128.8000000007</v>
      </c>
      <c r="F984" s="170">
        <f>L747</f>
        <v>2000000</v>
      </c>
      <c r="G984" s="171"/>
      <c r="H984" s="51">
        <f t="shared" si="391"/>
        <v>6458128.8000000007</v>
      </c>
      <c r="I984" s="259" t="s">
        <v>677</v>
      </c>
      <c r="J984" s="172"/>
      <c r="K984" s="172"/>
      <c r="L984" s="172"/>
      <c r="M984" s="172"/>
      <c r="N984" s="173"/>
      <c r="P984" s="1"/>
    </row>
    <row r="985" spans="1:16" s="33" customFormat="1" x14ac:dyDescent="0.2">
      <c r="A985" s="224" t="s">
        <v>35</v>
      </c>
      <c r="B985" s="225"/>
      <c r="C985" s="226"/>
      <c r="D985" s="72">
        <v>3008</v>
      </c>
      <c r="E985" s="46">
        <v>40191989</v>
      </c>
      <c r="F985" s="170">
        <f>L669+L733+L753+L897</f>
        <v>4300000</v>
      </c>
      <c r="G985" s="171"/>
      <c r="H985" s="51">
        <f t="shared" si="391"/>
        <v>35891989</v>
      </c>
      <c r="I985" s="259" t="s">
        <v>69</v>
      </c>
      <c r="J985" s="172"/>
      <c r="K985" s="172"/>
      <c r="L985" s="172"/>
      <c r="M985" s="172"/>
      <c r="N985" s="173"/>
      <c r="P985" s="1"/>
    </row>
    <row r="986" spans="1:16" s="33" customFormat="1" x14ac:dyDescent="0.2">
      <c r="A986" s="218" t="s">
        <v>161</v>
      </c>
      <c r="B986" s="219"/>
      <c r="C986" s="220"/>
      <c r="D986" s="72">
        <v>5068</v>
      </c>
      <c r="E986" s="46">
        <v>36712062.030000001</v>
      </c>
      <c r="F986" s="170">
        <f>L191</f>
        <v>500000</v>
      </c>
      <c r="G986" s="171"/>
      <c r="H986" s="51">
        <f t="shared" si="391"/>
        <v>36212062.030000001</v>
      </c>
      <c r="I986" s="259" t="s">
        <v>165</v>
      </c>
      <c r="J986" s="172"/>
      <c r="K986" s="172"/>
      <c r="L986" s="172"/>
      <c r="M986" s="172"/>
      <c r="N986" s="173"/>
      <c r="P986" s="1"/>
    </row>
    <row r="987" spans="1:16" s="33" customFormat="1" x14ac:dyDescent="0.2">
      <c r="A987" s="218" t="s">
        <v>161</v>
      </c>
      <c r="B987" s="219"/>
      <c r="C987" s="220"/>
      <c r="D987" s="72">
        <v>6170</v>
      </c>
      <c r="E987" s="46">
        <v>88009734.819999993</v>
      </c>
      <c r="F987" s="170">
        <f>L477</f>
        <v>150000</v>
      </c>
      <c r="G987" s="171"/>
      <c r="H987" s="51">
        <f t="shared" si="391"/>
        <v>87859734.819999993</v>
      </c>
      <c r="I987" s="259" t="s">
        <v>344</v>
      </c>
      <c r="J987" s="172"/>
      <c r="K987" s="172"/>
      <c r="L987" s="172"/>
      <c r="M987" s="172"/>
      <c r="N987" s="173"/>
      <c r="P987" s="1"/>
    </row>
    <row r="988" spans="1:16" s="33" customFormat="1" x14ac:dyDescent="0.2">
      <c r="A988" s="218" t="s">
        <v>161</v>
      </c>
      <c r="B988" s="219"/>
      <c r="C988" s="220"/>
      <c r="D988" s="82" t="s">
        <v>170</v>
      </c>
      <c r="E988" s="85">
        <v>390710641.12</v>
      </c>
      <c r="F988" s="205">
        <f>L739</f>
        <v>3000000</v>
      </c>
      <c r="G988" s="206"/>
      <c r="H988" s="86">
        <f t="shared" si="391"/>
        <v>387710641.12</v>
      </c>
      <c r="I988" s="269" t="s">
        <v>50</v>
      </c>
      <c r="J988" s="207"/>
      <c r="K988" s="207"/>
      <c r="L988" s="207"/>
      <c r="M988" s="207"/>
      <c r="N988" s="208"/>
      <c r="P988" s="1"/>
    </row>
    <row r="989" spans="1:16" s="33" customFormat="1" x14ac:dyDescent="0.2">
      <c r="A989" s="218" t="s">
        <v>161</v>
      </c>
      <c r="B989" s="219"/>
      <c r="C989" s="220"/>
      <c r="D989" s="72">
        <v>6151</v>
      </c>
      <c r="E989" s="46">
        <v>94028451.030000001</v>
      </c>
      <c r="F989" s="170">
        <f>L673+L729</f>
        <v>3800000</v>
      </c>
      <c r="G989" s="171"/>
      <c r="H989" s="51">
        <f t="shared" si="391"/>
        <v>90228451.030000001</v>
      </c>
      <c r="I989" s="259" t="s">
        <v>504</v>
      </c>
      <c r="J989" s="172"/>
      <c r="K989" s="172"/>
      <c r="L989" s="172"/>
      <c r="M989" s="172"/>
      <c r="N989" s="173"/>
      <c r="P989" s="1"/>
    </row>
    <row r="990" spans="1:16" s="33" customFormat="1" x14ac:dyDescent="0.2">
      <c r="A990" s="218" t="s">
        <v>161</v>
      </c>
      <c r="B990" s="219"/>
      <c r="C990" s="220"/>
      <c r="D990" s="72">
        <v>6160</v>
      </c>
      <c r="E990" s="46">
        <v>40238275.18</v>
      </c>
      <c r="F990" s="170">
        <f>L247</f>
        <v>300000</v>
      </c>
      <c r="G990" s="171"/>
      <c r="H990" s="51">
        <f t="shared" si="391"/>
        <v>39938275.18</v>
      </c>
      <c r="I990" s="259" t="s">
        <v>258</v>
      </c>
      <c r="J990" s="172"/>
      <c r="K990" s="172"/>
      <c r="L990" s="172"/>
      <c r="M990" s="172"/>
      <c r="N990" s="173"/>
      <c r="P990" s="1"/>
    </row>
    <row r="991" spans="1:16" s="33" customFormat="1" x14ac:dyDescent="0.2">
      <c r="A991" s="221" t="s">
        <v>505</v>
      </c>
      <c r="B991" s="222"/>
      <c r="C991" s="223"/>
      <c r="D991" s="72">
        <v>5075</v>
      </c>
      <c r="E991" s="46">
        <v>9852309</v>
      </c>
      <c r="F991" s="170">
        <f>L713</f>
        <v>1000000</v>
      </c>
      <c r="G991" s="171"/>
      <c r="H991" s="51">
        <f t="shared" si="391"/>
        <v>8852309</v>
      </c>
      <c r="I991" s="259" t="s">
        <v>506</v>
      </c>
      <c r="J991" s="172"/>
      <c r="K991" s="172"/>
      <c r="L991" s="172"/>
      <c r="M991" s="172"/>
      <c r="N991" s="173"/>
      <c r="P991" s="1"/>
    </row>
    <row r="992" spans="1:16" s="33" customFormat="1" x14ac:dyDescent="0.2">
      <c r="A992" s="215" t="s">
        <v>46</v>
      </c>
      <c r="B992" s="216"/>
      <c r="C992" s="217"/>
      <c r="D992" s="72">
        <v>4187</v>
      </c>
      <c r="E992" s="46">
        <v>5613697</v>
      </c>
      <c r="F992" s="170">
        <f>L193+L475+L661</f>
        <v>470000</v>
      </c>
      <c r="G992" s="171"/>
      <c r="H992" s="51">
        <f t="shared" si="391"/>
        <v>5143697</v>
      </c>
      <c r="I992" s="259" t="s">
        <v>164</v>
      </c>
      <c r="J992" s="172"/>
      <c r="K992" s="172"/>
      <c r="L992" s="172"/>
      <c r="M992" s="172"/>
      <c r="N992" s="173"/>
      <c r="P992" s="1"/>
    </row>
    <row r="993" spans="1:16" s="33" customFormat="1" x14ac:dyDescent="0.2">
      <c r="A993" s="215" t="s">
        <v>46</v>
      </c>
      <c r="B993" s="216"/>
      <c r="C993" s="217"/>
      <c r="D993" s="72">
        <v>5542</v>
      </c>
      <c r="E993" s="46">
        <v>22581566</v>
      </c>
      <c r="F993" s="170">
        <f>L31+L35+L37</f>
        <v>6800000</v>
      </c>
      <c r="G993" s="171"/>
      <c r="H993" s="51">
        <f t="shared" si="391"/>
        <v>15781566</v>
      </c>
      <c r="I993" s="259" t="s">
        <v>70</v>
      </c>
      <c r="J993" s="172"/>
      <c r="K993" s="172"/>
      <c r="L993" s="172"/>
      <c r="M993" s="172"/>
      <c r="N993" s="173"/>
      <c r="P993" s="1"/>
    </row>
    <row r="994" spans="1:16" s="33" customFormat="1" x14ac:dyDescent="0.2">
      <c r="A994" s="215" t="s">
        <v>46</v>
      </c>
      <c r="B994" s="216"/>
      <c r="C994" s="217"/>
      <c r="D994" s="72">
        <v>4108</v>
      </c>
      <c r="E994" s="46">
        <v>5225000</v>
      </c>
      <c r="F994" s="170">
        <f>L473</f>
        <v>144000</v>
      </c>
      <c r="G994" s="171"/>
      <c r="H994" s="51">
        <f t="shared" si="391"/>
        <v>5081000</v>
      </c>
      <c r="I994" s="259" t="s">
        <v>343</v>
      </c>
      <c r="J994" s="172"/>
      <c r="K994" s="172"/>
      <c r="L994" s="172"/>
      <c r="M994" s="172"/>
      <c r="N994" s="173"/>
      <c r="P994" s="1"/>
    </row>
    <row r="995" spans="1:16" s="33" customFormat="1" x14ac:dyDescent="0.2">
      <c r="A995" s="215" t="s">
        <v>46</v>
      </c>
      <c r="B995" s="216"/>
      <c r="C995" s="217"/>
      <c r="D995" s="82" t="s">
        <v>170</v>
      </c>
      <c r="E995" s="85">
        <v>54391256</v>
      </c>
      <c r="F995" s="205">
        <f>L858</f>
        <v>200000</v>
      </c>
      <c r="G995" s="206"/>
      <c r="H995" s="86">
        <f t="shared" si="391"/>
        <v>54191256</v>
      </c>
      <c r="I995" s="269" t="s">
        <v>50</v>
      </c>
      <c r="J995" s="207"/>
      <c r="K995" s="207"/>
      <c r="L995" s="207"/>
      <c r="M995" s="207"/>
      <c r="N995" s="208"/>
      <c r="P995" s="1"/>
    </row>
    <row r="996" spans="1:16" s="33" customFormat="1" ht="12" hidden="1" customHeight="1" x14ac:dyDescent="0.2">
      <c r="A996" s="215" t="s">
        <v>46</v>
      </c>
      <c r="B996" s="216"/>
      <c r="C996" s="217"/>
      <c r="D996" s="72">
        <v>5760</v>
      </c>
      <c r="E996" s="46"/>
      <c r="F996" s="170"/>
      <c r="G996" s="171"/>
      <c r="H996" s="51">
        <f t="shared" si="391"/>
        <v>0</v>
      </c>
      <c r="I996" s="259" t="s">
        <v>71</v>
      </c>
      <c r="J996" s="172"/>
      <c r="K996" s="172"/>
      <c r="L996" s="172"/>
      <c r="M996" s="172"/>
      <c r="N996" s="173"/>
      <c r="P996" s="1"/>
    </row>
    <row r="997" spans="1:16" s="33" customFormat="1" x14ac:dyDescent="0.2">
      <c r="A997" s="212" t="s">
        <v>43</v>
      </c>
      <c r="B997" s="213"/>
      <c r="C997" s="214"/>
      <c r="D997" s="72">
        <v>6053</v>
      </c>
      <c r="E997" s="46">
        <v>3969946</v>
      </c>
      <c r="F997" s="170">
        <f>L25+L239+L241+L465</f>
        <v>380000</v>
      </c>
      <c r="G997" s="171"/>
      <c r="H997" s="51">
        <f t="shared" si="391"/>
        <v>3589946</v>
      </c>
      <c r="I997" s="259" t="s">
        <v>102</v>
      </c>
      <c r="J997" s="172"/>
      <c r="K997" s="172"/>
      <c r="L997" s="172"/>
      <c r="M997" s="172"/>
      <c r="N997" s="173"/>
      <c r="P997" s="1"/>
    </row>
    <row r="998" spans="1:16" s="33" customFormat="1" x14ac:dyDescent="0.2">
      <c r="A998" s="212" t="s">
        <v>43</v>
      </c>
      <c r="B998" s="213"/>
      <c r="C998" s="214"/>
      <c r="D998" s="72">
        <v>6011</v>
      </c>
      <c r="E998" s="46">
        <v>1500000</v>
      </c>
      <c r="F998" s="170">
        <f>L935+L937+L939+L941+L943+L945</f>
        <v>210000</v>
      </c>
      <c r="G998" s="171"/>
      <c r="H998" s="51">
        <f t="shared" si="391"/>
        <v>1290000</v>
      </c>
      <c r="I998" s="259" t="s">
        <v>659</v>
      </c>
      <c r="J998" s="172"/>
      <c r="K998" s="172"/>
      <c r="L998" s="172"/>
      <c r="M998" s="172"/>
      <c r="N998" s="173"/>
      <c r="P998" s="1"/>
    </row>
    <row r="999" spans="1:16" s="33" customFormat="1" x14ac:dyDescent="0.2">
      <c r="A999" s="209" t="s">
        <v>36</v>
      </c>
      <c r="B999" s="210"/>
      <c r="C999" s="211"/>
      <c r="D999" s="82" t="s">
        <v>170</v>
      </c>
      <c r="E999" s="85">
        <v>32013768</v>
      </c>
      <c r="F999" s="205">
        <f>L659+L663+L707+L852</f>
        <v>13600000</v>
      </c>
      <c r="G999" s="206"/>
      <c r="H999" s="86">
        <f t="shared" si="391"/>
        <v>18413768</v>
      </c>
      <c r="I999" s="269" t="s">
        <v>50</v>
      </c>
      <c r="J999" s="207"/>
      <c r="K999" s="207"/>
      <c r="L999" s="207"/>
      <c r="M999" s="207"/>
      <c r="N999" s="208"/>
      <c r="P999" s="1"/>
    </row>
    <row r="1000" spans="1:16" s="33" customFormat="1" x14ac:dyDescent="0.2">
      <c r="A1000" s="209" t="s">
        <v>36</v>
      </c>
      <c r="B1000" s="210"/>
      <c r="C1000" s="211"/>
      <c r="D1000" s="72">
        <v>6067</v>
      </c>
      <c r="E1000" s="46">
        <v>28706881</v>
      </c>
      <c r="F1000" s="170">
        <f>L219+L273+L303+L315+L331+L343+L353+L365+L523+L525+L703+L763+L789+L791+L711+L783+L797+L799+L816+L923</f>
        <v>15610000</v>
      </c>
      <c r="G1000" s="171"/>
      <c r="H1000" s="51">
        <f t="shared" si="391"/>
        <v>13096881</v>
      </c>
      <c r="I1000" s="259" t="s">
        <v>74</v>
      </c>
      <c r="J1000" s="172"/>
      <c r="K1000" s="172"/>
      <c r="L1000" s="172"/>
      <c r="M1000" s="172"/>
      <c r="N1000" s="173"/>
      <c r="P1000" s="1"/>
    </row>
    <row r="1001" spans="1:16" s="33" customFormat="1" ht="12" hidden="1" customHeight="1" x14ac:dyDescent="0.2">
      <c r="A1001" s="209"/>
      <c r="B1001" s="210"/>
      <c r="C1001" s="211"/>
      <c r="D1001" s="72"/>
      <c r="E1001" s="58"/>
      <c r="F1001" s="170"/>
      <c r="G1001" s="171"/>
      <c r="H1001" s="51"/>
      <c r="I1001" s="259"/>
      <c r="J1001" s="172"/>
      <c r="K1001" s="172"/>
      <c r="L1001" s="172"/>
      <c r="M1001" s="172"/>
      <c r="N1001" s="173"/>
      <c r="P1001" s="1"/>
    </row>
    <row r="1002" spans="1:16" s="33" customFormat="1" x14ac:dyDescent="0.2">
      <c r="A1002" s="209" t="s">
        <v>36</v>
      </c>
      <c r="B1002" s="210"/>
      <c r="C1002" s="211"/>
      <c r="D1002" s="72">
        <v>6094</v>
      </c>
      <c r="E1002" s="46">
        <v>1092634</v>
      </c>
      <c r="F1002" s="170">
        <f>L463</f>
        <v>210000</v>
      </c>
      <c r="G1002" s="171"/>
      <c r="H1002" s="51">
        <f t="shared" si="391"/>
        <v>882634</v>
      </c>
      <c r="I1002" s="259" t="s">
        <v>259</v>
      </c>
      <c r="J1002" s="172"/>
      <c r="K1002" s="172"/>
      <c r="L1002" s="172"/>
      <c r="M1002" s="172"/>
      <c r="N1002" s="173"/>
      <c r="P1002" s="1"/>
    </row>
    <row r="1003" spans="1:16" s="33" customFormat="1" ht="12" hidden="1" customHeight="1" x14ac:dyDescent="0.2">
      <c r="A1003" s="209"/>
      <c r="B1003" s="210"/>
      <c r="C1003" s="211"/>
      <c r="D1003" s="72"/>
      <c r="E1003" s="58"/>
      <c r="F1003" s="170"/>
      <c r="G1003" s="171"/>
      <c r="H1003" s="51"/>
      <c r="I1003" s="259"/>
      <c r="J1003" s="172"/>
      <c r="K1003" s="172"/>
      <c r="L1003" s="172"/>
      <c r="M1003" s="172"/>
      <c r="N1003" s="173"/>
      <c r="P1003" s="1"/>
    </row>
    <row r="1004" spans="1:16" s="33" customFormat="1" x14ac:dyDescent="0.2">
      <c r="A1004" s="202" t="s">
        <v>42</v>
      </c>
      <c r="B1004" s="203"/>
      <c r="C1004" s="204"/>
      <c r="D1004" s="72">
        <v>5525</v>
      </c>
      <c r="E1004" s="46">
        <v>23526702</v>
      </c>
      <c r="F1004" s="170">
        <f>L29+L145+L161+L884+L893+L931</f>
        <v>19377492</v>
      </c>
      <c r="G1004" s="171"/>
      <c r="H1004" s="51">
        <f t="shared" si="391"/>
        <v>4149210</v>
      </c>
      <c r="I1004" s="259" t="s">
        <v>72</v>
      </c>
      <c r="J1004" s="172"/>
      <c r="K1004" s="172"/>
      <c r="L1004" s="172"/>
      <c r="M1004" s="172"/>
      <c r="N1004" s="173"/>
      <c r="P1004" s="1"/>
    </row>
    <row r="1005" spans="1:16" s="33" customFormat="1" x14ac:dyDescent="0.2">
      <c r="A1005" s="202" t="s">
        <v>42</v>
      </c>
      <c r="B1005" s="203"/>
      <c r="C1005" s="204"/>
      <c r="D1005" s="72">
        <v>4066</v>
      </c>
      <c r="E1005" s="46">
        <v>35989153</v>
      </c>
      <c r="F1005" s="170">
        <f>L21+L149</f>
        <v>4478544.4800000004</v>
      </c>
      <c r="G1005" s="171"/>
      <c r="H1005" s="51">
        <f t="shared" si="391"/>
        <v>31510608.52</v>
      </c>
      <c r="I1005" s="259" t="s">
        <v>101</v>
      </c>
      <c r="J1005" s="172"/>
      <c r="K1005" s="172"/>
      <c r="L1005" s="172"/>
      <c r="M1005" s="172"/>
      <c r="N1005" s="173"/>
      <c r="P1005" s="1"/>
    </row>
    <row r="1006" spans="1:16" s="33" customFormat="1" ht="12" hidden="1" customHeight="1" x14ac:dyDescent="0.2">
      <c r="A1006" s="202"/>
      <c r="B1006" s="203"/>
      <c r="C1006" s="204"/>
      <c r="D1006" s="72"/>
      <c r="E1006" s="46"/>
      <c r="F1006" s="170"/>
      <c r="G1006" s="171"/>
      <c r="H1006" s="51"/>
      <c r="I1006" s="259"/>
      <c r="J1006" s="172"/>
      <c r="K1006" s="172"/>
      <c r="L1006" s="172"/>
      <c r="M1006" s="172"/>
      <c r="N1006" s="173"/>
      <c r="P1006" s="1"/>
    </row>
    <row r="1007" spans="1:16" s="33" customFormat="1" x14ac:dyDescent="0.2">
      <c r="A1007" s="202" t="s">
        <v>42</v>
      </c>
      <c r="B1007" s="203"/>
      <c r="C1007" s="204"/>
      <c r="D1007" s="82" t="s">
        <v>170</v>
      </c>
      <c r="E1007" s="85">
        <v>220842112</v>
      </c>
      <c r="F1007" s="205">
        <f>L737</f>
        <v>4000000</v>
      </c>
      <c r="G1007" s="206"/>
      <c r="H1007" s="86">
        <f t="shared" si="391"/>
        <v>216842112</v>
      </c>
      <c r="I1007" s="269" t="s">
        <v>50</v>
      </c>
      <c r="J1007" s="207"/>
      <c r="K1007" s="207"/>
      <c r="L1007" s="207"/>
      <c r="M1007" s="207"/>
      <c r="N1007" s="208"/>
      <c r="P1007" s="1"/>
    </row>
    <row r="1008" spans="1:16" s="33" customFormat="1" ht="12" hidden="1" customHeight="1" x14ac:dyDescent="0.2">
      <c r="A1008" s="202"/>
      <c r="B1008" s="203"/>
      <c r="C1008" s="204"/>
      <c r="D1008" s="72"/>
      <c r="E1008" s="46"/>
      <c r="F1008" s="170"/>
      <c r="G1008" s="171"/>
      <c r="H1008" s="51"/>
      <c r="I1008" s="259"/>
      <c r="J1008" s="172"/>
      <c r="K1008" s="172"/>
      <c r="L1008" s="172"/>
      <c r="M1008" s="172"/>
      <c r="N1008" s="173"/>
      <c r="P1008" s="1"/>
    </row>
    <row r="1009" spans="1:16" s="33" customFormat="1" ht="12" hidden="1" customHeight="1" x14ac:dyDescent="0.2">
      <c r="A1009" s="202"/>
      <c r="B1009" s="203"/>
      <c r="C1009" s="204"/>
      <c r="D1009" s="72"/>
      <c r="E1009" s="46"/>
      <c r="F1009" s="170"/>
      <c r="G1009" s="171"/>
      <c r="H1009" s="51"/>
      <c r="I1009" s="259"/>
      <c r="J1009" s="172"/>
      <c r="K1009" s="172"/>
      <c r="L1009" s="172"/>
      <c r="M1009" s="172"/>
      <c r="N1009" s="173"/>
      <c r="P1009" s="1"/>
    </row>
    <row r="1010" spans="1:16" s="33" customFormat="1" ht="12" hidden="1" customHeight="1" x14ac:dyDescent="0.2">
      <c r="A1010" s="202"/>
      <c r="B1010" s="203"/>
      <c r="C1010" s="204"/>
      <c r="D1010" s="72"/>
      <c r="E1010" s="46"/>
      <c r="F1010" s="170"/>
      <c r="G1010" s="171"/>
      <c r="H1010" s="51"/>
      <c r="I1010" s="259"/>
      <c r="J1010" s="172"/>
      <c r="K1010" s="172"/>
      <c r="L1010" s="172"/>
      <c r="M1010" s="172"/>
      <c r="N1010" s="173"/>
      <c r="P1010" s="1"/>
    </row>
    <row r="1011" spans="1:16" s="33" customFormat="1" x14ac:dyDescent="0.2">
      <c r="A1011" s="202" t="s">
        <v>42</v>
      </c>
      <c r="B1011" s="203"/>
      <c r="C1011" s="204"/>
      <c r="D1011" s="72">
        <v>4070</v>
      </c>
      <c r="E1011" s="51">
        <v>27688991</v>
      </c>
      <c r="F1011" s="170">
        <f>L151+L153+L159+L617+L619+L623+L643+L723+L725</f>
        <v>7250000</v>
      </c>
      <c r="G1011" s="171"/>
      <c r="H1011" s="51">
        <f t="shared" ref="H1011:H1014" si="392">E1011-F1011</f>
        <v>20438991</v>
      </c>
      <c r="I1011" s="259" t="s">
        <v>166</v>
      </c>
      <c r="J1011" s="172"/>
      <c r="K1011" s="172"/>
      <c r="L1011" s="172"/>
      <c r="M1011" s="172"/>
      <c r="N1011" s="173"/>
      <c r="P1011" s="1"/>
    </row>
    <row r="1012" spans="1:16" s="33" customFormat="1" ht="12" hidden="1" customHeight="1" x14ac:dyDescent="0.2">
      <c r="A1012" s="202"/>
      <c r="B1012" s="203"/>
      <c r="C1012" s="204"/>
      <c r="D1012" s="72"/>
      <c r="E1012" s="51"/>
      <c r="F1012" s="170"/>
      <c r="G1012" s="171"/>
      <c r="H1012" s="51"/>
      <c r="I1012" s="259"/>
      <c r="J1012" s="172"/>
      <c r="K1012" s="172"/>
      <c r="L1012" s="172"/>
      <c r="M1012" s="172"/>
      <c r="N1012" s="173"/>
      <c r="P1012" s="1"/>
    </row>
    <row r="1013" spans="1:16" s="33" customFormat="1" x14ac:dyDescent="0.2">
      <c r="A1013" s="202" t="s">
        <v>221</v>
      </c>
      <c r="B1013" s="203"/>
      <c r="C1013" s="204"/>
      <c r="D1013" s="72">
        <v>6250</v>
      </c>
      <c r="E1013" s="46">
        <v>70000</v>
      </c>
      <c r="F1013" s="170">
        <f>L221</f>
        <v>70000</v>
      </c>
      <c r="G1013" s="171"/>
      <c r="H1013" s="51">
        <f t="shared" si="392"/>
        <v>0</v>
      </c>
      <c r="I1013" s="259" t="s">
        <v>222</v>
      </c>
      <c r="J1013" s="172"/>
      <c r="K1013" s="172"/>
      <c r="L1013" s="172"/>
      <c r="M1013" s="172"/>
      <c r="N1013" s="173"/>
      <c r="P1013" s="1"/>
    </row>
    <row r="1014" spans="1:16" s="33" customFormat="1" x14ac:dyDescent="0.2">
      <c r="A1014" s="202" t="s">
        <v>221</v>
      </c>
      <c r="B1014" s="203"/>
      <c r="C1014" s="204"/>
      <c r="D1014" s="72">
        <v>6333</v>
      </c>
      <c r="E1014" s="46">
        <v>14871248.48</v>
      </c>
      <c r="F1014" s="170">
        <f>L419</f>
        <v>2000000</v>
      </c>
      <c r="G1014" s="171"/>
      <c r="H1014" s="51">
        <f t="shared" si="392"/>
        <v>12871248.48</v>
      </c>
      <c r="I1014" s="259" t="s">
        <v>342</v>
      </c>
      <c r="J1014" s="172"/>
      <c r="K1014" s="172"/>
      <c r="L1014" s="172"/>
      <c r="M1014" s="172"/>
      <c r="N1014" s="173"/>
      <c r="P1014" s="1"/>
    </row>
    <row r="1015" spans="1:16" s="33" customFormat="1" x14ac:dyDescent="0.2">
      <c r="A1015" s="199" t="s">
        <v>129</v>
      </c>
      <c r="B1015" s="200"/>
      <c r="C1015" s="201"/>
      <c r="D1015" s="72">
        <v>6231</v>
      </c>
      <c r="E1015" s="46">
        <v>820000</v>
      </c>
      <c r="F1015" s="170">
        <f>L137</f>
        <v>820000</v>
      </c>
      <c r="G1015" s="171"/>
      <c r="H1015" s="51">
        <f t="shared" si="391"/>
        <v>0</v>
      </c>
      <c r="I1015" s="259" t="s">
        <v>130</v>
      </c>
      <c r="J1015" s="172"/>
      <c r="K1015" s="172"/>
      <c r="L1015" s="172"/>
      <c r="M1015" s="172"/>
      <c r="N1015" s="173"/>
      <c r="P1015" s="1"/>
    </row>
    <row r="1016" spans="1:16" s="33" customFormat="1" x14ac:dyDescent="0.2">
      <c r="A1016" s="199" t="s">
        <v>129</v>
      </c>
      <c r="B1016" s="200"/>
      <c r="C1016" s="201"/>
      <c r="D1016" s="72">
        <v>4187</v>
      </c>
      <c r="E1016" s="46">
        <v>9231042</v>
      </c>
      <c r="F1016" s="170">
        <f>L459</f>
        <v>500000</v>
      </c>
      <c r="G1016" s="171"/>
      <c r="H1016" s="51">
        <f t="shared" si="391"/>
        <v>8731042</v>
      </c>
      <c r="I1016" s="259" t="s">
        <v>164</v>
      </c>
      <c r="J1016" s="172"/>
      <c r="K1016" s="172"/>
      <c r="L1016" s="172"/>
      <c r="M1016" s="172"/>
      <c r="N1016" s="173"/>
      <c r="P1016" s="1"/>
    </row>
    <row r="1017" spans="1:16" s="33" customFormat="1" hidden="1" x14ac:dyDescent="0.2">
      <c r="A1017" s="199"/>
      <c r="B1017" s="200"/>
      <c r="C1017" s="201"/>
      <c r="D1017" s="72"/>
      <c r="E1017" s="46"/>
      <c r="F1017" s="115"/>
      <c r="G1017" s="116"/>
      <c r="H1017" s="51"/>
      <c r="I1017" s="117"/>
      <c r="J1017" s="118"/>
      <c r="K1017" s="123"/>
      <c r="L1017" s="118"/>
      <c r="M1017" s="118"/>
      <c r="N1017" s="121"/>
      <c r="P1017" s="1"/>
    </row>
    <row r="1018" spans="1:16" s="33" customFormat="1" x14ac:dyDescent="0.2">
      <c r="A1018" s="199" t="s">
        <v>223</v>
      </c>
      <c r="B1018" s="200"/>
      <c r="C1018" s="201"/>
      <c r="D1018" s="72">
        <v>4907</v>
      </c>
      <c r="E1018" s="46">
        <v>17752554</v>
      </c>
      <c r="F1018" s="170">
        <f>L225+L305+L323+L325+L327+L329+L333+L337+L339+L341+L345+L347+L351+L355+L359+L367+L369+L379+L381+L383+L385+L387+L389+L391+L393+L395+L397+L407+L409+L411+L415+L417+L437+L479+L481+L483+L485+L487+L493+L497+L499+L509+L529+L541+L557+L563+L571+L577+L579+L581+L585+L589+L593+L653+L771</f>
        <v>46942843.07</v>
      </c>
      <c r="G1018" s="171"/>
      <c r="H1018" s="99">
        <f t="shared" si="391"/>
        <v>-29190289.07</v>
      </c>
      <c r="I1018" s="272" t="s">
        <v>525</v>
      </c>
      <c r="J1018" s="197"/>
      <c r="K1018" s="197"/>
      <c r="L1018" s="197"/>
      <c r="M1018" s="197"/>
      <c r="N1018" s="198"/>
      <c r="P1018" s="1"/>
    </row>
    <row r="1019" spans="1:16" s="33" customFormat="1" x14ac:dyDescent="0.2">
      <c r="A1019" s="194" t="s">
        <v>256</v>
      </c>
      <c r="B1019" s="195"/>
      <c r="C1019" s="196"/>
      <c r="D1019" s="72">
        <v>4081</v>
      </c>
      <c r="E1019" s="46">
        <v>26000000</v>
      </c>
      <c r="F1019" s="170">
        <f>L233</f>
        <v>1012500</v>
      </c>
      <c r="G1019" s="171"/>
      <c r="H1019" s="51">
        <f t="shared" si="391"/>
        <v>24987500</v>
      </c>
      <c r="I1019" s="272" t="s">
        <v>257</v>
      </c>
      <c r="J1019" s="197"/>
      <c r="K1019" s="197"/>
      <c r="L1019" s="197"/>
      <c r="M1019" s="197"/>
      <c r="N1019" s="198"/>
      <c r="P1019" s="1"/>
    </row>
    <row r="1020" spans="1:16" s="33" customFormat="1" ht="12" hidden="1" customHeight="1" x14ac:dyDescent="0.2">
      <c r="A1020" s="187"/>
      <c r="B1020" s="188"/>
      <c r="C1020" s="189"/>
      <c r="D1020" s="72"/>
      <c r="E1020" s="46"/>
      <c r="F1020" s="170"/>
      <c r="G1020" s="171"/>
      <c r="H1020" s="51"/>
      <c r="I1020" s="259"/>
      <c r="J1020" s="172"/>
      <c r="K1020" s="172"/>
      <c r="L1020" s="172"/>
      <c r="M1020" s="172"/>
      <c r="N1020" s="173"/>
      <c r="P1020" s="1"/>
    </row>
    <row r="1021" spans="1:16" s="33" customFormat="1" x14ac:dyDescent="0.2">
      <c r="A1021" s="187" t="s">
        <v>37</v>
      </c>
      <c r="B1021" s="188"/>
      <c r="C1021" s="189"/>
      <c r="D1021" s="72">
        <v>5082</v>
      </c>
      <c r="E1021" s="46">
        <v>1500000</v>
      </c>
      <c r="F1021" s="170">
        <f>L205+L243+L249+L251+L451+L455</f>
        <v>780000</v>
      </c>
      <c r="G1021" s="171"/>
      <c r="H1021" s="51">
        <f t="shared" si="391"/>
        <v>720000</v>
      </c>
      <c r="I1021" s="259" t="s">
        <v>139</v>
      </c>
      <c r="J1021" s="172"/>
      <c r="K1021" s="172"/>
      <c r="L1021" s="172"/>
      <c r="M1021" s="172"/>
      <c r="N1021" s="173"/>
      <c r="P1021" s="1"/>
    </row>
    <row r="1022" spans="1:16" s="33" customFormat="1" x14ac:dyDescent="0.2">
      <c r="A1022" s="187" t="s">
        <v>37</v>
      </c>
      <c r="B1022" s="188"/>
      <c r="C1022" s="189"/>
      <c r="D1022" s="75">
        <v>5072</v>
      </c>
      <c r="E1022" s="76">
        <v>7522658</v>
      </c>
      <c r="F1022" s="190">
        <f>L765+L767+L769+L822+L824+L826+L828+L830+L832+L834+L836+L838+L840+L842+L844+L846+L848</f>
        <v>13150000</v>
      </c>
      <c r="G1022" s="191"/>
      <c r="H1022" s="99">
        <f t="shared" si="391"/>
        <v>-5627342</v>
      </c>
      <c r="I1022" s="271" t="s">
        <v>62</v>
      </c>
      <c r="J1022" s="192"/>
      <c r="K1022" s="192"/>
      <c r="L1022" s="192"/>
      <c r="M1022" s="192"/>
      <c r="N1022" s="193"/>
      <c r="P1022" s="1"/>
    </row>
    <row r="1023" spans="1:16" s="33" customFormat="1" x14ac:dyDescent="0.2">
      <c r="A1023" s="187" t="s">
        <v>37</v>
      </c>
      <c r="B1023" s="188"/>
      <c r="C1023" s="189"/>
      <c r="D1023" s="72">
        <v>5320</v>
      </c>
      <c r="E1023" s="46">
        <v>49350712</v>
      </c>
      <c r="F1023" s="170">
        <f>L371</f>
        <v>2000000</v>
      </c>
      <c r="G1023" s="171"/>
      <c r="H1023" s="51">
        <f t="shared" si="391"/>
        <v>47350712</v>
      </c>
      <c r="I1023" s="259" t="s">
        <v>341</v>
      </c>
      <c r="J1023" s="172"/>
      <c r="K1023" s="172"/>
      <c r="L1023" s="172"/>
      <c r="M1023" s="172"/>
      <c r="N1023" s="173"/>
      <c r="P1023" s="1"/>
    </row>
    <row r="1024" spans="1:16" s="33" customFormat="1" x14ac:dyDescent="0.2">
      <c r="A1024" s="187" t="s">
        <v>37</v>
      </c>
      <c r="B1024" s="188"/>
      <c r="C1024" s="189"/>
      <c r="D1024" s="72">
        <v>6104</v>
      </c>
      <c r="E1024" s="46">
        <v>27198536.18</v>
      </c>
      <c r="F1024" s="170">
        <f>L165+L583+L651+L657</f>
        <v>2510000</v>
      </c>
      <c r="G1024" s="171"/>
      <c r="H1024" s="51">
        <f>E1024-F1024</f>
        <v>24688536.18</v>
      </c>
      <c r="I1024" s="259" t="s">
        <v>220</v>
      </c>
      <c r="J1024" s="172"/>
      <c r="K1024" s="172"/>
      <c r="L1024" s="172"/>
      <c r="M1024" s="172"/>
      <c r="N1024" s="173"/>
      <c r="P1024" s="1"/>
    </row>
    <row r="1025" spans="1:16" s="33" customFormat="1" ht="12.75" thickBot="1" x14ac:dyDescent="0.25">
      <c r="A1025" s="187" t="s">
        <v>37</v>
      </c>
      <c r="B1025" s="188"/>
      <c r="C1025" s="189"/>
      <c r="D1025" s="72">
        <v>6332</v>
      </c>
      <c r="E1025" s="46">
        <v>1330000</v>
      </c>
      <c r="F1025" s="170">
        <f>L115</f>
        <v>400000</v>
      </c>
      <c r="G1025" s="171"/>
      <c r="H1025" s="51">
        <f t="shared" si="391"/>
        <v>930000</v>
      </c>
      <c r="I1025" s="259" t="s">
        <v>111</v>
      </c>
      <c r="J1025" s="172"/>
      <c r="K1025" s="172"/>
      <c r="L1025" s="172"/>
      <c r="M1025" s="172"/>
      <c r="N1025" s="173"/>
      <c r="P1025" s="1"/>
    </row>
    <row r="1026" spans="1:16" s="33" customFormat="1" ht="12" hidden="1" customHeight="1" x14ac:dyDescent="0.2">
      <c r="A1026" s="187"/>
      <c r="B1026" s="188"/>
      <c r="C1026" s="189"/>
      <c r="D1026" s="72"/>
      <c r="E1026" s="46"/>
      <c r="F1026" s="170"/>
      <c r="G1026" s="171"/>
      <c r="H1026" s="51"/>
      <c r="I1026" s="259"/>
      <c r="J1026" s="172"/>
      <c r="K1026" s="172"/>
      <c r="L1026" s="172"/>
      <c r="M1026" s="172"/>
      <c r="N1026" s="173"/>
      <c r="P1026" s="1"/>
    </row>
    <row r="1027" spans="1:16" s="33" customFormat="1" ht="12.75" hidden="1" customHeight="1" thickBot="1" x14ac:dyDescent="0.25">
      <c r="A1027" s="181"/>
      <c r="B1027" s="182"/>
      <c r="C1027" s="183"/>
      <c r="D1027" s="72"/>
      <c r="E1027" s="46"/>
      <c r="F1027" s="170"/>
      <c r="G1027" s="171"/>
      <c r="H1027" s="51"/>
      <c r="I1027" s="259"/>
      <c r="J1027" s="172"/>
      <c r="K1027" s="172"/>
      <c r="L1027" s="172"/>
      <c r="M1027" s="172"/>
      <c r="N1027" s="173"/>
      <c r="P1027" s="1"/>
    </row>
    <row r="1028" spans="1:16" s="33" customFormat="1" ht="12.75" thickBot="1" x14ac:dyDescent="0.25">
      <c r="A1028" s="184" t="s">
        <v>160</v>
      </c>
      <c r="B1028" s="185"/>
      <c r="C1028" s="186"/>
      <c r="D1028" s="72">
        <v>3420</v>
      </c>
      <c r="E1028" s="51">
        <v>445937</v>
      </c>
      <c r="F1028" s="170">
        <f>L163</f>
        <v>50000</v>
      </c>
      <c r="G1028" s="171"/>
      <c r="H1028" s="51">
        <f t="shared" ref="H1028:H1030" si="393">E1028-F1028</f>
        <v>395937</v>
      </c>
      <c r="I1028" s="259" t="s">
        <v>167</v>
      </c>
      <c r="J1028" s="172"/>
      <c r="K1028" s="172"/>
      <c r="L1028" s="172"/>
      <c r="M1028" s="172"/>
      <c r="N1028" s="173"/>
      <c r="P1028" s="1"/>
    </row>
    <row r="1029" spans="1:16" s="33" customFormat="1" ht="12.75" thickBot="1" x14ac:dyDescent="0.25">
      <c r="A1029" s="167" t="s">
        <v>80</v>
      </c>
      <c r="B1029" s="168"/>
      <c r="C1029" s="169"/>
      <c r="D1029" s="72">
        <v>8019</v>
      </c>
      <c r="E1029" s="46">
        <v>136988079</v>
      </c>
      <c r="F1029" s="170">
        <f>L227+L309+L349+L427+L641</f>
        <v>6350000</v>
      </c>
      <c r="G1029" s="171"/>
      <c r="H1029" s="51">
        <f t="shared" si="393"/>
        <v>130638079</v>
      </c>
      <c r="I1029" s="259" t="s">
        <v>224</v>
      </c>
      <c r="J1029" s="172"/>
      <c r="K1029" s="172"/>
      <c r="L1029" s="172"/>
      <c r="M1029" s="172"/>
      <c r="N1029" s="173"/>
      <c r="P1029" s="1"/>
    </row>
    <row r="1030" spans="1:16" s="33" customFormat="1" ht="12.75" thickBot="1" x14ac:dyDescent="0.25">
      <c r="A1030" s="167" t="s">
        <v>80</v>
      </c>
      <c r="B1030" s="168"/>
      <c r="C1030" s="169"/>
      <c r="D1030" s="72">
        <v>965</v>
      </c>
      <c r="E1030" s="46">
        <v>216988079</v>
      </c>
      <c r="F1030" s="170">
        <f>L311+L229+L363+L603+L609+L613</f>
        <v>31085483.219999999</v>
      </c>
      <c r="G1030" s="171"/>
      <c r="H1030" s="51">
        <f t="shared" si="393"/>
        <v>185902595.78</v>
      </c>
      <c r="I1030" s="259" t="s">
        <v>244</v>
      </c>
      <c r="J1030" s="172"/>
      <c r="K1030" s="172"/>
      <c r="L1030" s="172"/>
      <c r="M1030" s="172"/>
      <c r="N1030" s="173"/>
      <c r="P1030" s="1"/>
    </row>
    <row r="1031" spans="1:16" s="33" customFormat="1" ht="12.75" thickBot="1" x14ac:dyDescent="0.25">
      <c r="A1031" s="167" t="s">
        <v>80</v>
      </c>
      <c r="B1031" s="168"/>
      <c r="C1031" s="169"/>
      <c r="D1031" s="78">
        <v>956</v>
      </c>
      <c r="E1031" s="37">
        <v>79476691.909999996</v>
      </c>
      <c r="F1031" s="170">
        <f>L7+L9+L11+L13+L15+L17+L27+L33++L39+L41+L121+L123+L125+L127+L129+L131+L133+L135+L139+L141+L147+L157+L167+L177+L179+L181+L183+L185+L187+L189+L195+L197+L199+L211+L213+L217+L231+L235+L237+L245+L253+L255+L257+L259+L261+L263+L267+L269+L271+L275+L277+L279+L281+L283+L285+L287+L291+L295+L307+L313+L319+L335+L461+L469+L357+L361+L373+L375+L377+L413+L425+L429+L433+L435+L439+L441+L443+L445+L447+L449+L471+L489+L491+L515+L527+L531+L533+L537+L545+L549+L551+L553+L555+L559+L561+L565+L567+L569+L575+L595+L597+L599+L605+L607+L621+L627+L629+L631+L637+L647+L649+L755+L779+L793+L809+L811+L814+L818+L870+L872+L874+L882+L667+L697+L699+L727+L731+L755+L856+L807+L820</f>
        <v>178835833</v>
      </c>
      <c r="G1031" s="171"/>
      <c r="H1031" s="57">
        <f t="shared" si="391"/>
        <v>-99359141.090000004</v>
      </c>
      <c r="I1031" s="259" t="s">
        <v>81</v>
      </c>
      <c r="J1031" s="172"/>
      <c r="K1031" s="172"/>
      <c r="L1031" s="172"/>
      <c r="M1031" s="172"/>
      <c r="N1031" s="173"/>
      <c r="P1031" s="1"/>
    </row>
    <row r="1032" spans="1:16" s="33" customFormat="1" ht="12.75" thickBot="1" x14ac:dyDescent="0.25">
      <c r="A1032" s="174" t="s">
        <v>57</v>
      </c>
      <c r="B1032" s="175"/>
      <c r="C1032" s="176"/>
      <c r="D1032" s="49"/>
      <c r="E1032" s="50">
        <f>E957+E958+E959+E960+E961+E962+E963+E964+E965+E966+E967+E973+E968+E969+E970+E971+E972+E974+E975+E976+E977+E978+E979+E980+E981+E982+E983+E984+E985+E986+E987+E988+E989+E990+E991+E992+E993+E994+E995+E996+E997+E998+E999+E1000+E1001+E1002+E1003+E1004+E1005+E1006+E1007+E1008+E1009+E1010+E1011+E1012+E1013+E1014+E1015+E1016+E1018+E1019+E1020+E1021+E1022+E1023+E1024+E1025+E1026+E1027+E1028+E1029+E1030+E1031</f>
        <v>2899256917.4299998</v>
      </c>
      <c r="F1032" s="177">
        <f>F957+F958+F959+F960+F961+F962+F963+F964+F965+F966+F967+F973+F968+F969+F970+F971+F972+F974+F975+F976+F977+F978+F979+F980+F981+F982+F983+F984+F985+F986+F987+F988+F989+F990+F991+F992+F993+F994+F995+F996+F997+F998+F999+F1000+F1001+F1002+F1003+F1004+F1005+F1006+F1007+F1008+F1009+F1010+F1011+F1012+F1013+F1014+F1015+F1016+F1018+F1019+F1020+F1021+F1022+F1023+F1024+F1025+F1026+F1027+F1028+F1029+F1030+F1031</f>
        <v>921298704.6500001</v>
      </c>
      <c r="G1032" s="178"/>
      <c r="H1032" s="62">
        <f>H957+H958+H959+H960+H961+H962+H963+H964+H965+H966+H973+H967+H968+H969+H970+H971+H972+H974+H975+H976+H977+H978+H979+H980+H981+H982+H983+H984+H985+H986+H987+H988+H989+H990+H991+H992+H993+H994+H995+H996+H997+H998+H999+H1000+H1001+H1002+H1003+H1004+H1005+H1006+H1007+H1008+H1009+H1010+H1011+H1012+H1013+H1014+H1015+H1016+H1018+H1019+H1020+H1021+H1022+H1023+H1024+H1025+H1026+H1027+H1028+H1029+H1030+H1031</f>
        <v>1977958212.7800002</v>
      </c>
      <c r="I1032" s="273"/>
      <c r="J1032" s="179"/>
      <c r="K1032" s="179"/>
      <c r="L1032" s="179"/>
      <c r="M1032" s="179"/>
      <c r="N1032" s="180"/>
      <c r="P1032" s="1"/>
    </row>
    <row r="1033" spans="1:16" s="33" customFormat="1" ht="12.75" x14ac:dyDescent="0.2">
      <c r="A1033" s="166" t="s">
        <v>600</v>
      </c>
      <c r="B1033" s="166"/>
      <c r="C1033" s="166"/>
      <c r="D1033" s="166"/>
      <c r="E1033" s="166"/>
      <c r="F1033" s="166"/>
      <c r="G1033" s="166"/>
      <c r="H1033" s="166"/>
      <c r="I1033" s="166"/>
      <c r="J1033" s="166"/>
      <c r="K1033" s="166"/>
      <c r="L1033" s="166"/>
      <c r="M1033" s="166"/>
      <c r="N1033" s="166"/>
      <c r="P1033" s="1"/>
    </row>
    <row r="1034" spans="1:16" s="33" customFormat="1" x14ac:dyDescent="0.2">
      <c r="A1034" s="44" t="s">
        <v>603</v>
      </c>
      <c r="B1034" s="1"/>
      <c r="C1034" s="1"/>
      <c r="D1034" s="1"/>
      <c r="E1034" s="1"/>
      <c r="F1034" s="10"/>
      <c r="G1034" s="1"/>
      <c r="H1034" s="1"/>
      <c r="I1034" s="1"/>
      <c r="J1034" s="1"/>
      <c r="L1034" s="13"/>
      <c r="M1034" s="1"/>
      <c r="P1034" s="1"/>
    </row>
    <row r="1035" spans="1:16" s="33" customFormat="1" x14ac:dyDescent="0.2">
      <c r="A1035" s="44" t="s">
        <v>678</v>
      </c>
      <c r="B1035" s="1"/>
      <c r="C1035" s="1"/>
      <c r="D1035" s="1"/>
      <c r="E1035" s="1"/>
      <c r="F1035" s="10"/>
      <c r="G1035" s="1"/>
      <c r="H1035" s="1"/>
      <c r="I1035" s="1"/>
      <c r="J1035" s="1"/>
      <c r="K1035" s="114"/>
      <c r="L1035" s="59"/>
      <c r="M1035" s="59"/>
      <c r="N1035" s="114"/>
      <c r="P1035" s="1"/>
    </row>
    <row r="1036" spans="1:16" s="33" customFormat="1" x14ac:dyDescent="0.2">
      <c r="A1036" s="44" t="s">
        <v>604</v>
      </c>
      <c r="B1036" s="1"/>
      <c r="C1036" s="1"/>
      <c r="D1036" s="1"/>
      <c r="E1036" s="1"/>
      <c r="F1036" s="10"/>
      <c r="G1036" s="1"/>
      <c r="H1036" s="1"/>
      <c r="I1036" s="1"/>
      <c r="J1036" s="1"/>
      <c r="K1036" s="114"/>
      <c r="L1036" s="59"/>
      <c r="M1036" s="59"/>
      <c r="N1036" s="114"/>
      <c r="P1036" s="1"/>
    </row>
    <row r="1037" spans="1:16" s="33" customFormat="1" x14ac:dyDescent="0.2">
      <c r="A1037" s="44" t="s">
        <v>617</v>
      </c>
      <c r="B1037" s="1"/>
      <c r="C1037" s="1"/>
      <c r="D1037" s="1"/>
      <c r="E1037" s="1"/>
      <c r="F1037" s="10"/>
      <c r="G1037" s="1"/>
      <c r="H1037" s="1"/>
      <c r="I1037" s="1"/>
      <c r="J1037" s="1"/>
      <c r="K1037" s="114"/>
      <c r="L1037" s="73"/>
      <c r="M1037" s="59"/>
      <c r="N1037" s="114"/>
      <c r="P1037" s="1"/>
    </row>
    <row r="1038" spans="1:16" s="33" customFormat="1" x14ac:dyDescent="0.2">
      <c r="A1038" s="44" t="s">
        <v>631</v>
      </c>
      <c r="B1038" s="1"/>
      <c r="C1038" s="1"/>
      <c r="D1038" s="1"/>
      <c r="E1038" s="1"/>
      <c r="F1038" s="10"/>
      <c r="G1038" s="1"/>
      <c r="H1038" s="1"/>
      <c r="I1038" s="1"/>
      <c r="J1038" s="1"/>
      <c r="K1038" s="114"/>
      <c r="L1038" s="73"/>
      <c r="M1038" s="59"/>
      <c r="N1038" s="114"/>
      <c r="P1038" s="1"/>
    </row>
    <row r="1039" spans="1:16" s="33" customFormat="1" x14ac:dyDescent="0.2">
      <c r="A1039" s="44" t="s">
        <v>605</v>
      </c>
      <c r="B1039" s="1"/>
      <c r="C1039" s="1"/>
      <c r="D1039" s="1"/>
      <c r="E1039" s="1"/>
      <c r="F1039" s="10"/>
      <c r="G1039" s="1"/>
      <c r="H1039" s="1"/>
      <c r="I1039" s="1"/>
      <c r="J1039" s="1"/>
      <c r="K1039" s="114"/>
      <c r="L1039" s="59"/>
      <c r="M1039" s="73"/>
      <c r="N1039" s="114"/>
      <c r="P1039" s="1"/>
    </row>
    <row r="1040" spans="1:16" s="33" customFormat="1" x14ac:dyDescent="0.2">
      <c r="A1040" s="44" t="s">
        <v>606</v>
      </c>
      <c r="B1040" s="1"/>
      <c r="C1040" s="1"/>
      <c r="D1040" s="1"/>
      <c r="E1040" s="1"/>
      <c r="F1040" s="10"/>
      <c r="G1040" s="1"/>
      <c r="H1040" s="1"/>
      <c r="I1040" s="1"/>
      <c r="J1040" s="1"/>
      <c r="K1040" s="114"/>
      <c r="L1040" s="73"/>
      <c r="M1040" s="59"/>
      <c r="N1040" s="114"/>
      <c r="P1040" s="1"/>
    </row>
    <row r="1041" spans="1:16" s="33" customFormat="1" x14ac:dyDescent="0.2">
      <c r="A1041" s="44" t="s">
        <v>602</v>
      </c>
      <c r="B1041" s="1"/>
      <c r="C1041" s="1"/>
      <c r="D1041" s="1"/>
      <c r="E1041" s="1"/>
      <c r="F1041" s="10"/>
      <c r="G1041" s="1"/>
      <c r="H1041" s="1"/>
      <c r="I1041" s="1"/>
      <c r="J1041" s="1"/>
      <c r="L1041" s="24"/>
      <c r="M1041" s="1"/>
      <c r="P1041" s="1"/>
    </row>
    <row r="1042" spans="1:16" s="33" customFormat="1" x14ac:dyDescent="0.2">
      <c r="A1042" s="44" t="s">
        <v>618</v>
      </c>
      <c r="B1042" s="1"/>
      <c r="C1042" s="1"/>
      <c r="D1042" s="1"/>
      <c r="E1042" s="1"/>
      <c r="F1042" s="10"/>
      <c r="G1042" s="37"/>
      <c r="H1042" s="1"/>
      <c r="I1042" s="1"/>
      <c r="J1042" s="1"/>
      <c r="L1042" s="13"/>
      <c r="M1042" s="1"/>
      <c r="P1042" s="1"/>
    </row>
    <row r="1043" spans="1:16" s="33" customFormat="1" x14ac:dyDescent="0.2">
      <c r="A1043" s="44" t="s">
        <v>619</v>
      </c>
      <c r="B1043" s="1"/>
      <c r="C1043" s="1"/>
      <c r="D1043" s="1"/>
      <c r="E1043" s="1"/>
      <c r="F1043" s="10"/>
      <c r="G1043" s="37"/>
      <c r="H1043" s="1"/>
      <c r="I1043" s="1"/>
      <c r="J1043" s="1"/>
      <c r="L1043" s="13"/>
      <c r="M1043" s="1"/>
      <c r="P1043" s="1"/>
    </row>
    <row r="1044" spans="1:16" s="33" customFormat="1" x14ac:dyDescent="0.2">
      <c r="A1044" s="44" t="s">
        <v>620</v>
      </c>
      <c r="B1044" s="1"/>
      <c r="C1044" s="1"/>
      <c r="D1044" s="1"/>
      <c r="E1044" s="1"/>
      <c r="F1044" s="10"/>
      <c r="G1044" s="1"/>
      <c r="H1044" s="1"/>
      <c r="I1044" s="1"/>
      <c r="J1044" s="1"/>
      <c r="L1044" s="13"/>
      <c r="M1044" s="1"/>
      <c r="P1044" s="1"/>
    </row>
    <row r="1045" spans="1:16" s="33" customFormat="1" x14ac:dyDescent="0.2">
      <c r="A1045" s="44" t="s">
        <v>621</v>
      </c>
      <c r="B1045" s="1"/>
      <c r="C1045" s="1"/>
      <c r="D1045" s="1"/>
      <c r="E1045" s="1"/>
      <c r="F1045" s="10"/>
      <c r="G1045" s="1"/>
      <c r="H1045" s="1"/>
      <c r="I1045" s="1"/>
      <c r="J1045" s="1"/>
      <c r="L1045" s="13"/>
      <c r="M1045" s="1"/>
      <c r="P1045" s="1"/>
    </row>
    <row r="1046" spans="1:16" s="33" customFormat="1" x14ac:dyDescent="0.2">
      <c r="A1046" s="44" t="s">
        <v>622</v>
      </c>
      <c r="B1046" s="1"/>
      <c r="C1046" s="1"/>
      <c r="D1046" s="1"/>
      <c r="E1046" s="1"/>
      <c r="F1046" s="10"/>
      <c r="G1046" s="1"/>
      <c r="H1046" s="1"/>
      <c r="I1046" s="1"/>
      <c r="J1046" s="1"/>
      <c r="L1046" s="24"/>
      <c r="M1046" s="1"/>
      <c r="P1046" s="1"/>
    </row>
    <row r="1047" spans="1:16" s="33" customFormat="1" x14ac:dyDescent="0.2">
      <c r="A1047" s="44" t="s">
        <v>623</v>
      </c>
      <c r="B1047" s="1"/>
      <c r="C1047" s="1"/>
      <c r="D1047" s="1"/>
      <c r="E1047" s="1"/>
      <c r="F1047" s="10"/>
      <c r="G1047" s="1"/>
      <c r="H1047" s="1"/>
      <c r="I1047" s="1"/>
      <c r="J1047" s="1"/>
      <c r="L1047" s="13"/>
      <c r="M1047" s="1"/>
      <c r="P1047" s="1"/>
    </row>
    <row r="1048" spans="1:16" s="33" customFormat="1" x14ac:dyDescent="0.2">
      <c r="A1048" s="44" t="s">
        <v>607</v>
      </c>
      <c r="B1048" s="1"/>
      <c r="C1048" s="1"/>
      <c r="D1048" s="1"/>
      <c r="E1048" s="1"/>
      <c r="F1048" s="10"/>
      <c r="G1048" s="1"/>
      <c r="H1048" s="1"/>
      <c r="I1048" s="1"/>
      <c r="J1048" s="1"/>
      <c r="L1048" s="24"/>
      <c r="M1048" s="1"/>
      <c r="P1048" s="1"/>
    </row>
    <row r="1049" spans="1:16" s="33" customFormat="1" x14ac:dyDescent="0.2">
      <c r="A1049" s="44" t="s">
        <v>608</v>
      </c>
      <c r="B1049" s="1"/>
      <c r="C1049" s="1"/>
      <c r="D1049" s="1"/>
      <c r="E1049" s="1"/>
      <c r="F1049" s="10"/>
      <c r="G1049" s="1"/>
      <c r="H1049" s="1"/>
      <c r="I1049" s="1"/>
      <c r="J1049" s="1"/>
      <c r="L1049" s="13"/>
      <c r="M1049" s="1"/>
      <c r="P1049" s="1"/>
    </row>
    <row r="1050" spans="1:16" s="33" customFormat="1" x14ac:dyDescent="0.2">
      <c r="A1050" s="44" t="s">
        <v>609</v>
      </c>
      <c r="B1050" s="1"/>
      <c r="C1050" s="1"/>
      <c r="D1050" s="1"/>
      <c r="E1050" s="1"/>
      <c r="F1050" s="10"/>
      <c r="G1050" s="1"/>
      <c r="H1050" s="1"/>
      <c r="I1050" s="1"/>
      <c r="J1050" s="1"/>
      <c r="L1050" s="13"/>
      <c r="M1050" s="1"/>
      <c r="P1050" s="1"/>
    </row>
    <row r="1051" spans="1:16" s="33" customFormat="1" x14ac:dyDescent="0.2">
      <c r="A1051" s="44" t="s">
        <v>624</v>
      </c>
      <c r="B1051" s="1"/>
      <c r="C1051" s="1"/>
      <c r="D1051" s="1"/>
      <c r="E1051" s="1"/>
      <c r="F1051" s="10"/>
      <c r="G1051" s="1"/>
      <c r="H1051" s="1"/>
      <c r="I1051" s="1"/>
      <c r="J1051" s="1"/>
      <c r="L1051" s="13"/>
      <c r="M1051" s="1"/>
      <c r="P1051" s="1"/>
    </row>
    <row r="1052" spans="1:16" s="33" customFormat="1" x14ac:dyDescent="0.2">
      <c r="A1052" s="44" t="s">
        <v>625</v>
      </c>
      <c r="B1052" s="1"/>
      <c r="C1052" s="1"/>
      <c r="D1052" s="1"/>
      <c r="E1052" s="1"/>
      <c r="F1052" s="10"/>
      <c r="G1052" s="1"/>
      <c r="H1052" s="1"/>
      <c r="I1052" s="1"/>
      <c r="J1052" s="1"/>
      <c r="L1052" s="13"/>
      <c r="M1052" s="1"/>
      <c r="P1052" s="1"/>
    </row>
    <row r="1053" spans="1:16" s="33" customFormat="1" x14ac:dyDescent="0.2">
      <c r="A1053" s="44" t="s">
        <v>610</v>
      </c>
      <c r="B1053" s="1"/>
      <c r="C1053" s="1"/>
      <c r="D1053" s="1"/>
      <c r="E1053" s="1"/>
      <c r="F1053" s="10"/>
      <c r="G1053" s="1"/>
      <c r="H1053" s="1"/>
      <c r="I1053" s="1"/>
      <c r="J1053" s="1"/>
      <c r="L1053" s="13"/>
      <c r="M1053" s="1"/>
      <c r="P1053" s="1"/>
    </row>
    <row r="1054" spans="1:16" s="33" customFormat="1" x14ac:dyDescent="0.2">
      <c r="A1054" s="44" t="s">
        <v>611</v>
      </c>
      <c r="B1054" s="1"/>
      <c r="C1054" s="1"/>
      <c r="D1054" s="1"/>
      <c r="E1054" s="1"/>
      <c r="F1054" s="10"/>
      <c r="G1054" s="1"/>
      <c r="H1054" s="1"/>
      <c r="I1054" s="1"/>
      <c r="J1054" s="1"/>
      <c r="L1054" s="13"/>
      <c r="M1054" s="1"/>
      <c r="P1054" s="1"/>
    </row>
    <row r="1055" spans="1:16" s="44" customFormat="1" x14ac:dyDescent="0.2">
      <c r="A1055" s="44" t="s">
        <v>612</v>
      </c>
      <c r="F1055" s="101"/>
      <c r="K1055" s="105"/>
      <c r="L1055" s="102"/>
      <c r="N1055" s="105"/>
      <c r="O1055" s="105"/>
      <c r="P1055" s="1"/>
    </row>
    <row r="1056" spans="1:16" s="44" customFormat="1" x14ac:dyDescent="0.2">
      <c r="A1056" s="44" t="s">
        <v>613</v>
      </c>
      <c r="F1056" s="101"/>
      <c r="K1056" s="105"/>
      <c r="L1056" s="102"/>
      <c r="N1056" s="105"/>
      <c r="O1056" s="105"/>
      <c r="P1056" s="1"/>
    </row>
    <row r="1057" spans="1:16" s="44" customFormat="1" ht="11.25" x14ac:dyDescent="0.2">
      <c r="A1057" s="44" t="s">
        <v>614</v>
      </c>
      <c r="F1057" s="101"/>
      <c r="K1057" s="105"/>
      <c r="L1057" s="102"/>
      <c r="N1057" s="105"/>
      <c r="O1057" s="105"/>
    </row>
    <row r="1058" spans="1:16" s="44" customFormat="1" ht="11.25" x14ac:dyDescent="0.2">
      <c r="A1058" s="44" t="s">
        <v>615</v>
      </c>
      <c r="F1058" s="101"/>
      <c r="K1058" s="105"/>
      <c r="L1058" s="102"/>
      <c r="N1058" s="105"/>
      <c r="O1058" s="105"/>
    </row>
    <row r="1059" spans="1:16" s="44" customFormat="1" ht="11.25" x14ac:dyDescent="0.2">
      <c r="A1059" s="44" t="s">
        <v>616</v>
      </c>
      <c r="F1059" s="101"/>
      <c r="K1059" s="105"/>
      <c r="L1059" s="102"/>
      <c r="N1059" s="105"/>
      <c r="O1059" s="105"/>
    </row>
    <row r="1060" spans="1:16" s="44" customFormat="1" ht="11.25" x14ac:dyDescent="0.2">
      <c r="F1060" s="101"/>
      <c r="K1060" s="105"/>
      <c r="L1060" s="102"/>
      <c r="N1060" s="105"/>
      <c r="O1060" s="105"/>
    </row>
    <row r="1061" spans="1:16" s="44" customFormat="1" ht="11.25" x14ac:dyDescent="0.2">
      <c r="F1061" s="101"/>
      <c r="K1061" s="105"/>
      <c r="L1061" s="102"/>
      <c r="N1061" s="105"/>
      <c r="O1061" s="105"/>
    </row>
    <row r="1062" spans="1:16" s="44" customFormat="1" ht="11.25" x14ac:dyDescent="0.2">
      <c r="F1062" s="101"/>
      <c r="K1062" s="105"/>
      <c r="L1062" s="102"/>
      <c r="N1062" s="105"/>
      <c r="O1062" s="105"/>
    </row>
    <row r="1063" spans="1:16" s="44" customFormat="1" ht="11.25" x14ac:dyDescent="0.2">
      <c r="F1063" s="101"/>
      <c r="K1063" s="105"/>
      <c r="L1063" s="102"/>
      <c r="N1063" s="105"/>
      <c r="O1063" s="105"/>
    </row>
    <row r="1064" spans="1:16" s="44" customFormat="1" ht="11.25" x14ac:dyDescent="0.2">
      <c r="F1064" s="101"/>
      <c r="K1064" s="105"/>
      <c r="L1064" s="102"/>
      <c r="N1064" s="105"/>
      <c r="O1064" s="105"/>
    </row>
    <row r="1065" spans="1:16" x14ac:dyDescent="0.2">
      <c r="P1065" s="44"/>
    </row>
    <row r="1066" spans="1:16" x14ac:dyDescent="0.2">
      <c r="P1066" s="44"/>
    </row>
  </sheetData>
  <mergeCells count="705">
    <mergeCell ref="A1032:C1032"/>
    <mergeCell ref="F1032:G1032"/>
    <mergeCell ref="I1032:N1032"/>
    <mergeCell ref="A1033:N1033"/>
    <mergeCell ref="A1030:C1030"/>
    <mergeCell ref="F1030:G1030"/>
    <mergeCell ref="I1030:N1030"/>
    <mergeCell ref="A1031:C1031"/>
    <mergeCell ref="F1031:G1031"/>
    <mergeCell ref="I1031:N1031"/>
    <mergeCell ref="A1028:C1028"/>
    <mergeCell ref="F1028:G1028"/>
    <mergeCell ref="I1028:N1028"/>
    <mergeCell ref="A1029:C1029"/>
    <mergeCell ref="F1029:G1029"/>
    <mergeCell ref="I1029:N1029"/>
    <mergeCell ref="A1026:C1026"/>
    <mergeCell ref="F1026:G1026"/>
    <mergeCell ref="I1026:N1026"/>
    <mergeCell ref="A1027:C1027"/>
    <mergeCell ref="F1027:G1027"/>
    <mergeCell ref="I1027:N1027"/>
    <mergeCell ref="A1024:C1024"/>
    <mergeCell ref="F1024:G1024"/>
    <mergeCell ref="I1024:N1024"/>
    <mergeCell ref="A1025:C1025"/>
    <mergeCell ref="F1025:G1025"/>
    <mergeCell ref="I1025:N1025"/>
    <mergeCell ref="A1022:C1022"/>
    <mergeCell ref="F1022:G1022"/>
    <mergeCell ref="I1022:N1022"/>
    <mergeCell ref="A1023:C1023"/>
    <mergeCell ref="F1023:G1023"/>
    <mergeCell ref="I1023:N1023"/>
    <mergeCell ref="A1020:C1020"/>
    <mergeCell ref="F1020:G1020"/>
    <mergeCell ref="I1020:N1020"/>
    <mergeCell ref="A1021:C1021"/>
    <mergeCell ref="F1021:G1021"/>
    <mergeCell ref="I1021:N1021"/>
    <mergeCell ref="A1017:C1017"/>
    <mergeCell ref="A1018:C1018"/>
    <mergeCell ref="F1018:G1018"/>
    <mergeCell ref="I1018:N1018"/>
    <mergeCell ref="A1019:C1019"/>
    <mergeCell ref="F1019:G1019"/>
    <mergeCell ref="I1019:N1019"/>
    <mergeCell ref="A1015:C1015"/>
    <mergeCell ref="F1015:G1015"/>
    <mergeCell ref="I1015:N1015"/>
    <mergeCell ref="A1016:C1016"/>
    <mergeCell ref="F1016:G1016"/>
    <mergeCell ref="I1016:N1016"/>
    <mergeCell ref="A1013:C1013"/>
    <mergeCell ref="F1013:G1013"/>
    <mergeCell ref="I1013:N1013"/>
    <mergeCell ref="A1014:C1014"/>
    <mergeCell ref="F1014:G1014"/>
    <mergeCell ref="I1014:N1014"/>
    <mergeCell ref="A1011:C1011"/>
    <mergeCell ref="F1011:G1011"/>
    <mergeCell ref="I1011:N1011"/>
    <mergeCell ref="A1012:C1012"/>
    <mergeCell ref="F1012:G1012"/>
    <mergeCell ref="I1012:N1012"/>
    <mergeCell ref="A1009:C1009"/>
    <mergeCell ref="F1009:G1009"/>
    <mergeCell ref="I1009:N1009"/>
    <mergeCell ref="A1010:C1010"/>
    <mergeCell ref="F1010:G1010"/>
    <mergeCell ref="I1010:N1010"/>
    <mergeCell ref="A1007:C1007"/>
    <mergeCell ref="F1007:G1007"/>
    <mergeCell ref="I1007:N1007"/>
    <mergeCell ref="A1008:C1008"/>
    <mergeCell ref="F1008:G1008"/>
    <mergeCell ref="I1008:N1008"/>
    <mergeCell ref="A1005:C1005"/>
    <mergeCell ref="F1005:G1005"/>
    <mergeCell ref="I1005:N1005"/>
    <mergeCell ref="A1006:C1006"/>
    <mergeCell ref="F1006:G1006"/>
    <mergeCell ref="I1006:N1006"/>
    <mergeCell ref="A1003:C1003"/>
    <mergeCell ref="F1003:G1003"/>
    <mergeCell ref="I1003:N1003"/>
    <mergeCell ref="A1004:C1004"/>
    <mergeCell ref="F1004:G1004"/>
    <mergeCell ref="I1004:N1004"/>
    <mergeCell ref="A1001:C1001"/>
    <mergeCell ref="F1001:G1001"/>
    <mergeCell ref="I1001:N1001"/>
    <mergeCell ref="A1002:C1002"/>
    <mergeCell ref="F1002:G1002"/>
    <mergeCell ref="I1002:N1002"/>
    <mergeCell ref="A999:C999"/>
    <mergeCell ref="F999:G999"/>
    <mergeCell ref="I999:N999"/>
    <mergeCell ref="A1000:C1000"/>
    <mergeCell ref="F1000:G1000"/>
    <mergeCell ref="I1000:N1000"/>
    <mergeCell ref="A997:C997"/>
    <mergeCell ref="F997:G997"/>
    <mergeCell ref="I997:N997"/>
    <mergeCell ref="A998:C998"/>
    <mergeCell ref="F998:G998"/>
    <mergeCell ref="I998:N998"/>
    <mergeCell ref="A995:C995"/>
    <mergeCell ref="F995:G995"/>
    <mergeCell ref="I995:N995"/>
    <mergeCell ref="A996:C996"/>
    <mergeCell ref="F996:G996"/>
    <mergeCell ref="I996:N996"/>
    <mergeCell ref="A993:C993"/>
    <mergeCell ref="F993:G993"/>
    <mergeCell ref="I993:N993"/>
    <mergeCell ref="A994:C994"/>
    <mergeCell ref="F994:G994"/>
    <mergeCell ref="I994:N994"/>
    <mergeCell ref="A991:C991"/>
    <mergeCell ref="F991:G991"/>
    <mergeCell ref="I991:N991"/>
    <mergeCell ref="A992:C992"/>
    <mergeCell ref="F992:G992"/>
    <mergeCell ref="I992:N992"/>
    <mergeCell ref="A989:C989"/>
    <mergeCell ref="F989:G989"/>
    <mergeCell ref="I989:N989"/>
    <mergeCell ref="A990:C990"/>
    <mergeCell ref="F990:G990"/>
    <mergeCell ref="I990:N990"/>
    <mergeCell ref="A987:C987"/>
    <mergeCell ref="F987:G987"/>
    <mergeCell ref="I987:N987"/>
    <mergeCell ref="A988:C988"/>
    <mergeCell ref="F988:G988"/>
    <mergeCell ref="I988:N988"/>
    <mergeCell ref="A985:C985"/>
    <mergeCell ref="F985:G985"/>
    <mergeCell ref="I985:N985"/>
    <mergeCell ref="A986:C986"/>
    <mergeCell ref="F986:G986"/>
    <mergeCell ref="I986:N986"/>
    <mergeCell ref="A982:C982"/>
    <mergeCell ref="F982:G982"/>
    <mergeCell ref="I982:N982"/>
    <mergeCell ref="A983:C983"/>
    <mergeCell ref="F983:G983"/>
    <mergeCell ref="I983:N983"/>
    <mergeCell ref="A980:C980"/>
    <mergeCell ref="F980:G980"/>
    <mergeCell ref="I980:N980"/>
    <mergeCell ref="A981:C981"/>
    <mergeCell ref="F981:G981"/>
    <mergeCell ref="I981:N981"/>
    <mergeCell ref="A978:C978"/>
    <mergeCell ref="F978:G978"/>
    <mergeCell ref="I978:N978"/>
    <mergeCell ref="A979:C979"/>
    <mergeCell ref="F979:G979"/>
    <mergeCell ref="I979:N979"/>
    <mergeCell ref="A976:C976"/>
    <mergeCell ref="F976:G976"/>
    <mergeCell ref="I976:N976"/>
    <mergeCell ref="A977:C977"/>
    <mergeCell ref="F977:G977"/>
    <mergeCell ref="I977:N977"/>
    <mergeCell ref="A974:C974"/>
    <mergeCell ref="F974:G974"/>
    <mergeCell ref="I974:N974"/>
    <mergeCell ref="A975:C975"/>
    <mergeCell ref="F975:G975"/>
    <mergeCell ref="I975:N975"/>
    <mergeCell ref="A972:C972"/>
    <mergeCell ref="F972:G972"/>
    <mergeCell ref="I972:N972"/>
    <mergeCell ref="A973:C973"/>
    <mergeCell ref="F973:G973"/>
    <mergeCell ref="I973:N973"/>
    <mergeCell ref="A970:C970"/>
    <mergeCell ref="F970:G970"/>
    <mergeCell ref="I970:N970"/>
    <mergeCell ref="A971:C971"/>
    <mergeCell ref="F971:G971"/>
    <mergeCell ref="I971:N971"/>
    <mergeCell ref="A968:C968"/>
    <mergeCell ref="F968:G968"/>
    <mergeCell ref="I968:N968"/>
    <mergeCell ref="A969:C969"/>
    <mergeCell ref="F969:G969"/>
    <mergeCell ref="I969:N969"/>
    <mergeCell ref="A966:C966"/>
    <mergeCell ref="F966:G966"/>
    <mergeCell ref="I966:N966"/>
    <mergeCell ref="A967:C967"/>
    <mergeCell ref="F967:G967"/>
    <mergeCell ref="I967:N967"/>
    <mergeCell ref="A964:C964"/>
    <mergeCell ref="F964:G964"/>
    <mergeCell ref="I964:N964"/>
    <mergeCell ref="A965:C965"/>
    <mergeCell ref="F965:G965"/>
    <mergeCell ref="I965:N965"/>
    <mergeCell ref="A962:C962"/>
    <mergeCell ref="F962:G962"/>
    <mergeCell ref="I962:N962"/>
    <mergeCell ref="A963:C963"/>
    <mergeCell ref="F963:G963"/>
    <mergeCell ref="I963:N963"/>
    <mergeCell ref="A960:C960"/>
    <mergeCell ref="F960:G960"/>
    <mergeCell ref="I960:N960"/>
    <mergeCell ref="A961:C961"/>
    <mergeCell ref="F961:G961"/>
    <mergeCell ref="I961:N961"/>
    <mergeCell ref="A958:C958"/>
    <mergeCell ref="F958:G958"/>
    <mergeCell ref="I958:N958"/>
    <mergeCell ref="A959:C959"/>
    <mergeCell ref="F959:G959"/>
    <mergeCell ref="I959:N959"/>
    <mergeCell ref="A956:C956"/>
    <mergeCell ref="F956:G956"/>
    <mergeCell ref="I956:N956"/>
    <mergeCell ref="A957:C957"/>
    <mergeCell ref="F957:G957"/>
    <mergeCell ref="I957:N957"/>
    <mergeCell ref="A942:N942"/>
    <mergeCell ref="A944:N944"/>
    <mergeCell ref="A946:N946"/>
    <mergeCell ref="A948:N948"/>
    <mergeCell ref="A950:N950"/>
    <mergeCell ref="A952:N952"/>
    <mergeCell ref="A930:N930"/>
    <mergeCell ref="A932:N932"/>
    <mergeCell ref="A934:N934"/>
    <mergeCell ref="A936:N936"/>
    <mergeCell ref="A938:N938"/>
    <mergeCell ref="A940:N940"/>
    <mergeCell ref="A918:N918"/>
    <mergeCell ref="A920:N920"/>
    <mergeCell ref="A922:N922"/>
    <mergeCell ref="A924:N924"/>
    <mergeCell ref="A926:N926"/>
    <mergeCell ref="A928:N928"/>
    <mergeCell ref="A906:N906"/>
    <mergeCell ref="A908:N908"/>
    <mergeCell ref="A910:N910"/>
    <mergeCell ref="A912:N912"/>
    <mergeCell ref="A914:N914"/>
    <mergeCell ref="A916:N916"/>
    <mergeCell ref="A894:N894"/>
    <mergeCell ref="A896:N896"/>
    <mergeCell ref="A898:N898"/>
    <mergeCell ref="A900:N900"/>
    <mergeCell ref="A902:N902"/>
    <mergeCell ref="A904:N904"/>
    <mergeCell ref="A881:N881"/>
    <mergeCell ref="A883:N883"/>
    <mergeCell ref="A885:N885"/>
    <mergeCell ref="A887:N887"/>
    <mergeCell ref="A890:N890"/>
    <mergeCell ref="A892:N892"/>
    <mergeCell ref="A869:N869"/>
    <mergeCell ref="A871:N871"/>
    <mergeCell ref="A873:N873"/>
    <mergeCell ref="A875:N875"/>
    <mergeCell ref="A877:N877"/>
    <mergeCell ref="A879:N879"/>
    <mergeCell ref="A857:N857"/>
    <mergeCell ref="A859:N859"/>
    <mergeCell ref="A861:N861"/>
    <mergeCell ref="A863:N863"/>
    <mergeCell ref="A865:N865"/>
    <mergeCell ref="A867:N867"/>
    <mergeCell ref="A845:N845"/>
    <mergeCell ref="A847:N847"/>
    <mergeCell ref="A849:N849"/>
    <mergeCell ref="A851:N851"/>
    <mergeCell ref="A853:N853"/>
    <mergeCell ref="A855:N855"/>
    <mergeCell ref="A833:N833"/>
    <mergeCell ref="A835:N835"/>
    <mergeCell ref="A837:N837"/>
    <mergeCell ref="A839:N839"/>
    <mergeCell ref="A841:N841"/>
    <mergeCell ref="A843:N843"/>
    <mergeCell ref="A821:N821"/>
    <mergeCell ref="A823:N823"/>
    <mergeCell ref="A825:N825"/>
    <mergeCell ref="A827:N827"/>
    <mergeCell ref="A829:N829"/>
    <mergeCell ref="A831:N831"/>
    <mergeCell ref="A808:N808"/>
    <mergeCell ref="A810:N810"/>
    <mergeCell ref="A812:N812"/>
    <mergeCell ref="A815:N815"/>
    <mergeCell ref="A817:N817"/>
    <mergeCell ref="A819:N819"/>
    <mergeCell ref="A796:N796"/>
    <mergeCell ref="A798:N798"/>
    <mergeCell ref="A800:N800"/>
    <mergeCell ref="A802:N802"/>
    <mergeCell ref="A804:N804"/>
    <mergeCell ref="A806:N806"/>
    <mergeCell ref="A784:N784"/>
    <mergeCell ref="A786:N786"/>
    <mergeCell ref="A788:N788"/>
    <mergeCell ref="A790:N790"/>
    <mergeCell ref="A792:N792"/>
    <mergeCell ref="A794:N794"/>
    <mergeCell ref="A772:N772"/>
    <mergeCell ref="A774:N774"/>
    <mergeCell ref="A776:N776"/>
    <mergeCell ref="A778:N778"/>
    <mergeCell ref="A780:N780"/>
    <mergeCell ref="A782:N782"/>
    <mergeCell ref="A760:N760"/>
    <mergeCell ref="A762:N762"/>
    <mergeCell ref="A764:N764"/>
    <mergeCell ref="A766:N766"/>
    <mergeCell ref="A768:N768"/>
    <mergeCell ref="A770:N770"/>
    <mergeCell ref="A748:N748"/>
    <mergeCell ref="A750:N750"/>
    <mergeCell ref="A752:N752"/>
    <mergeCell ref="A754:N754"/>
    <mergeCell ref="A756:N756"/>
    <mergeCell ref="A758:N758"/>
    <mergeCell ref="A736:N736"/>
    <mergeCell ref="A738:N738"/>
    <mergeCell ref="A740:N740"/>
    <mergeCell ref="A742:N742"/>
    <mergeCell ref="A744:N744"/>
    <mergeCell ref="A746:N746"/>
    <mergeCell ref="A724:N724"/>
    <mergeCell ref="A726:N726"/>
    <mergeCell ref="A728:N728"/>
    <mergeCell ref="A730:N730"/>
    <mergeCell ref="A732:N732"/>
    <mergeCell ref="A734:N734"/>
    <mergeCell ref="A712:N712"/>
    <mergeCell ref="A714:N714"/>
    <mergeCell ref="A716:N716"/>
    <mergeCell ref="A718:N718"/>
    <mergeCell ref="A720:N720"/>
    <mergeCell ref="A722:N722"/>
    <mergeCell ref="A700:N700"/>
    <mergeCell ref="A702:N702"/>
    <mergeCell ref="A704:N704"/>
    <mergeCell ref="A706:N706"/>
    <mergeCell ref="A708:N708"/>
    <mergeCell ref="A710:N710"/>
    <mergeCell ref="A688:N688"/>
    <mergeCell ref="A690:N690"/>
    <mergeCell ref="A692:N692"/>
    <mergeCell ref="A694:N694"/>
    <mergeCell ref="A696:N696"/>
    <mergeCell ref="A698:N698"/>
    <mergeCell ref="A676:N676"/>
    <mergeCell ref="A678:N678"/>
    <mergeCell ref="A680:N680"/>
    <mergeCell ref="A682:N682"/>
    <mergeCell ref="A684:N684"/>
    <mergeCell ref="A686:N686"/>
    <mergeCell ref="A662:N662"/>
    <mergeCell ref="A664:N664"/>
    <mergeCell ref="A666:N666"/>
    <mergeCell ref="A668:N668"/>
    <mergeCell ref="A670:N670"/>
    <mergeCell ref="A674:N674"/>
    <mergeCell ref="A650:N650"/>
    <mergeCell ref="A652:N652"/>
    <mergeCell ref="A654:N654"/>
    <mergeCell ref="A656:N656"/>
    <mergeCell ref="A658:N658"/>
    <mergeCell ref="A660:N660"/>
    <mergeCell ref="A638:N638"/>
    <mergeCell ref="A640:N640"/>
    <mergeCell ref="A642:N642"/>
    <mergeCell ref="A644:N644"/>
    <mergeCell ref="A646:N646"/>
    <mergeCell ref="A648:N648"/>
    <mergeCell ref="A626:N626"/>
    <mergeCell ref="A628:N628"/>
    <mergeCell ref="A630:N630"/>
    <mergeCell ref="A632:N632"/>
    <mergeCell ref="A634:N634"/>
    <mergeCell ref="A636:N636"/>
    <mergeCell ref="A614:N614"/>
    <mergeCell ref="A616:N616"/>
    <mergeCell ref="A618:N618"/>
    <mergeCell ref="A620:N620"/>
    <mergeCell ref="A622:N622"/>
    <mergeCell ref="A624:N624"/>
    <mergeCell ref="A602:N602"/>
    <mergeCell ref="A604:N604"/>
    <mergeCell ref="A606:N606"/>
    <mergeCell ref="A608:N608"/>
    <mergeCell ref="A610:N610"/>
    <mergeCell ref="A612:N612"/>
    <mergeCell ref="A590:N590"/>
    <mergeCell ref="A592:N592"/>
    <mergeCell ref="A594:N594"/>
    <mergeCell ref="A596:N596"/>
    <mergeCell ref="A598:N598"/>
    <mergeCell ref="A600:N600"/>
    <mergeCell ref="A578:N578"/>
    <mergeCell ref="A580:N580"/>
    <mergeCell ref="A582:N582"/>
    <mergeCell ref="A584:N584"/>
    <mergeCell ref="A586:N586"/>
    <mergeCell ref="A588:N588"/>
    <mergeCell ref="A566:N566"/>
    <mergeCell ref="A568:N568"/>
    <mergeCell ref="A570:N570"/>
    <mergeCell ref="A572:N572"/>
    <mergeCell ref="A574:N574"/>
    <mergeCell ref="A576:N576"/>
    <mergeCell ref="A554:N554"/>
    <mergeCell ref="A556:N556"/>
    <mergeCell ref="A558:N558"/>
    <mergeCell ref="A560:N560"/>
    <mergeCell ref="A562:N562"/>
    <mergeCell ref="A564:N564"/>
    <mergeCell ref="A542:N542"/>
    <mergeCell ref="A544:N544"/>
    <mergeCell ref="A546:N546"/>
    <mergeCell ref="A548:N548"/>
    <mergeCell ref="A550:N550"/>
    <mergeCell ref="A552:N552"/>
    <mergeCell ref="A530:N530"/>
    <mergeCell ref="A532:N532"/>
    <mergeCell ref="A534:N534"/>
    <mergeCell ref="A536:N536"/>
    <mergeCell ref="A538:N538"/>
    <mergeCell ref="A540:N540"/>
    <mergeCell ref="A518:N518"/>
    <mergeCell ref="A520:N520"/>
    <mergeCell ref="A522:N522"/>
    <mergeCell ref="A524:N524"/>
    <mergeCell ref="A526:N526"/>
    <mergeCell ref="A528:N528"/>
    <mergeCell ref="A506:N506"/>
    <mergeCell ref="A508:N508"/>
    <mergeCell ref="A510:N510"/>
    <mergeCell ref="A512:N512"/>
    <mergeCell ref="A514:N514"/>
    <mergeCell ref="A516:N516"/>
    <mergeCell ref="A494:N494"/>
    <mergeCell ref="A496:N496"/>
    <mergeCell ref="A498:N498"/>
    <mergeCell ref="A500:N500"/>
    <mergeCell ref="A502:N502"/>
    <mergeCell ref="A504:N504"/>
    <mergeCell ref="A482:N482"/>
    <mergeCell ref="A484:N484"/>
    <mergeCell ref="A486:N486"/>
    <mergeCell ref="A488:N488"/>
    <mergeCell ref="A490:N490"/>
    <mergeCell ref="A492:N492"/>
    <mergeCell ref="A470:N470"/>
    <mergeCell ref="A472:N472"/>
    <mergeCell ref="A474:N474"/>
    <mergeCell ref="A476:N476"/>
    <mergeCell ref="A478:N478"/>
    <mergeCell ref="A480:N480"/>
    <mergeCell ref="A458:N458"/>
    <mergeCell ref="A460:N460"/>
    <mergeCell ref="A462:N462"/>
    <mergeCell ref="A464:N464"/>
    <mergeCell ref="A466:N466"/>
    <mergeCell ref="A468:N468"/>
    <mergeCell ref="A446:N446"/>
    <mergeCell ref="A448:N448"/>
    <mergeCell ref="A450:N450"/>
    <mergeCell ref="A452:N452"/>
    <mergeCell ref="A454:N454"/>
    <mergeCell ref="A456:N456"/>
    <mergeCell ref="A434:N434"/>
    <mergeCell ref="A436:N436"/>
    <mergeCell ref="A438:N438"/>
    <mergeCell ref="A440:N440"/>
    <mergeCell ref="A442:N442"/>
    <mergeCell ref="A444:N444"/>
    <mergeCell ref="A422:N422"/>
    <mergeCell ref="A424:N424"/>
    <mergeCell ref="A426:N426"/>
    <mergeCell ref="A428:N428"/>
    <mergeCell ref="A430:N430"/>
    <mergeCell ref="A432:N432"/>
    <mergeCell ref="A410:N410"/>
    <mergeCell ref="A412:N412"/>
    <mergeCell ref="A414:N414"/>
    <mergeCell ref="A416:N416"/>
    <mergeCell ref="A418:N418"/>
    <mergeCell ref="A420:N420"/>
    <mergeCell ref="A398:N398"/>
    <mergeCell ref="A400:N400"/>
    <mergeCell ref="A402:N402"/>
    <mergeCell ref="A404:N404"/>
    <mergeCell ref="A406:N406"/>
    <mergeCell ref="A408:N408"/>
    <mergeCell ref="A386:N386"/>
    <mergeCell ref="A388:N388"/>
    <mergeCell ref="A390:N390"/>
    <mergeCell ref="A392:N392"/>
    <mergeCell ref="A394:N394"/>
    <mergeCell ref="A396:N396"/>
    <mergeCell ref="A374:N374"/>
    <mergeCell ref="A376:N376"/>
    <mergeCell ref="A378:N378"/>
    <mergeCell ref="A380:N380"/>
    <mergeCell ref="A382:N382"/>
    <mergeCell ref="A384:N384"/>
    <mergeCell ref="A362:N362"/>
    <mergeCell ref="A364:N364"/>
    <mergeCell ref="A366:N366"/>
    <mergeCell ref="A368:N368"/>
    <mergeCell ref="A370:N370"/>
    <mergeCell ref="A372:N372"/>
    <mergeCell ref="A350:N350"/>
    <mergeCell ref="A352:N352"/>
    <mergeCell ref="A354:N354"/>
    <mergeCell ref="A356:N356"/>
    <mergeCell ref="A358:N358"/>
    <mergeCell ref="A360:N360"/>
    <mergeCell ref="A338:N338"/>
    <mergeCell ref="A340:N340"/>
    <mergeCell ref="A342:N342"/>
    <mergeCell ref="A344:N344"/>
    <mergeCell ref="A346:N346"/>
    <mergeCell ref="A348:N348"/>
    <mergeCell ref="A326:N326"/>
    <mergeCell ref="A328:N328"/>
    <mergeCell ref="A330:N330"/>
    <mergeCell ref="A332:N332"/>
    <mergeCell ref="A334:N334"/>
    <mergeCell ref="A336:N336"/>
    <mergeCell ref="A314:N314"/>
    <mergeCell ref="A316:N316"/>
    <mergeCell ref="A318:N318"/>
    <mergeCell ref="A320:N320"/>
    <mergeCell ref="A322:N322"/>
    <mergeCell ref="A324:N324"/>
    <mergeCell ref="A302:N302"/>
    <mergeCell ref="A304:N304"/>
    <mergeCell ref="A306:N306"/>
    <mergeCell ref="A308:N308"/>
    <mergeCell ref="A310:N310"/>
    <mergeCell ref="A312:N312"/>
    <mergeCell ref="A290:N290"/>
    <mergeCell ref="A292:N292"/>
    <mergeCell ref="A294:N294"/>
    <mergeCell ref="A296:N296"/>
    <mergeCell ref="A298:N298"/>
    <mergeCell ref="A300:N300"/>
    <mergeCell ref="A278:N278"/>
    <mergeCell ref="A280:N280"/>
    <mergeCell ref="A282:N282"/>
    <mergeCell ref="A284:N284"/>
    <mergeCell ref="A286:N286"/>
    <mergeCell ref="A288:N288"/>
    <mergeCell ref="A266:N266"/>
    <mergeCell ref="A268:N268"/>
    <mergeCell ref="A270:N270"/>
    <mergeCell ref="A272:N272"/>
    <mergeCell ref="A274:N274"/>
    <mergeCell ref="A276:N276"/>
    <mergeCell ref="A254:N254"/>
    <mergeCell ref="A256:N256"/>
    <mergeCell ref="A258:N258"/>
    <mergeCell ref="A260:N260"/>
    <mergeCell ref="A262:N262"/>
    <mergeCell ref="A264:N264"/>
    <mergeCell ref="A242:N242"/>
    <mergeCell ref="A244:N244"/>
    <mergeCell ref="A246:N246"/>
    <mergeCell ref="A248:N248"/>
    <mergeCell ref="A250:N250"/>
    <mergeCell ref="A252:N252"/>
    <mergeCell ref="A230:N230"/>
    <mergeCell ref="A232:N232"/>
    <mergeCell ref="A234:N234"/>
    <mergeCell ref="A236:N236"/>
    <mergeCell ref="A238:N238"/>
    <mergeCell ref="A240:N240"/>
    <mergeCell ref="A216:N216"/>
    <mergeCell ref="A218:N218"/>
    <mergeCell ref="A220:N220"/>
    <mergeCell ref="A222:N222"/>
    <mergeCell ref="A226:N226"/>
    <mergeCell ref="A228:N228"/>
    <mergeCell ref="A204:N204"/>
    <mergeCell ref="A206:N206"/>
    <mergeCell ref="A208:N208"/>
    <mergeCell ref="A210:N210"/>
    <mergeCell ref="A212:N212"/>
    <mergeCell ref="A214:N214"/>
    <mergeCell ref="A192:N192"/>
    <mergeCell ref="A194:N194"/>
    <mergeCell ref="A196:N196"/>
    <mergeCell ref="A198:N198"/>
    <mergeCell ref="A200:N200"/>
    <mergeCell ref="A202:N202"/>
    <mergeCell ref="A180:N180"/>
    <mergeCell ref="A182:N182"/>
    <mergeCell ref="A184:N184"/>
    <mergeCell ref="A186:N186"/>
    <mergeCell ref="A188:N188"/>
    <mergeCell ref="A190:N190"/>
    <mergeCell ref="A168:N168"/>
    <mergeCell ref="A170:N170"/>
    <mergeCell ref="A172:N172"/>
    <mergeCell ref="A174:N174"/>
    <mergeCell ref="A176:N176"/>
    <mergeCell ref="A178:N178"/>
    <mergeCell ref="A156:N156"/>
    <mergeCell ref="A158:N158"/>
    <mergeCell ref="A160:N160"/>
    <mergeCell ref="A162:N162"/>
    <mergeCell ref="A164:N164"/>
    <mergeCell ref="A166:N166"/>
    <mergeCell ref="A144:N144"/>
    <mergeCell ref="A146:N146"/>
    <mergeCell ref="A148:N148"/>
    <mergeCell ref="A150:N150"/>
    <mergeCell ref="A152:N152"/>
    <mergeCell ref="A154:N154"/>
    <mergeCell ref="A132:N132"/>
    <mergeCell ref="A134:N134"/>
    <mergeCell ref="A136:N136"/>
    <mergeCell ref="A138:N138"/>
    <mergeCell ref="A140:N140"/>
    <mergeCell ref="A142:N142"/>
    <mergeCell ref="A120:N120"/>
    <mergeCell ref="A122:N122"/>
    <mergeCell ref="A124:N124"/>
    <mergeCell ref="A126:N126"/>
    <mergeCell ref="A128:N128"/>
    <mergeCell ref="A130:N130"/>
    <mergeCell ref="A108:N108"/>
    <mergeCell ref="A110:N110"/>
    <mergeCell ref="A112:N112"/>
    <mergeCell ref="A114:N114"/>
    <mergeCell ref="A116:N116"/>
    <mergeCell ref="A118:N118"/>
    <mergeCell ref="A96:N96"/>
    <mergeCell ref="A98:N98"/>
    <mergeCell ref="A100:N100"/>
    <mergeCell ref="A102:N102"/>
    <mergeCell ref="A104:N104"/>
    <mergeCell ref="A106:N106"/>
    <mergeCell ref="A84:N84"/>
    <mergeCell ref="A86:N86"/>
    <mergeCell ref="A88:N88"/>
    <mergeCell ref="A90:N90"/>
    <mergeCell ref="A92:N92"/>
    <mergeCell ref="A94:N94"/>
    <mergeCell ref="A72:N72"/>
    <mergeCell ref="A74:N74"/>
    <mergeCell ref="A76:N76"/>
    <mergeCell ref="A78:N78"/>
    <mergeCell ref="A80:N80"/>
    <mergeCell ref="A82:N82"/>
    <mergeCell ref="A60:N60"/>
    <mergeCell ref="A62:N62"/>
    <mergeCell ref="A64:N64"/>
    <mergeCell ref="A66:N66"/>
    <mergeCell ref="A68:N68"/>
    <mergeCell ref="A70:N70"/>
    <mergeCell ref="A52:N52"/>
    <mergeCell ref="A54:N54"/>
    <mergeCell ref="A56:N56"/>
    <mergeCell ref="A58:N58"/>
    <mergeCell ref="A36:N36"/>
    <mergeCell ref="A38:N38"/>
    <mergeCell ref="A40:N40"/>
    <mergeCell ref="A42:N42"/>
    <mergeCell ref="A44:N44"/>
    <mergeCell ref="A46:N46"/>
    <mergeCell ref="A3:N3"/>
    <mergeCell ref="A4:H4"/>
    <mergeCell ref="J4:L4"/>
    <mergeCell ref="M4:N4"/>
    <mergeCell ref="A8:N8"/>
    <mergeCell ref="A10:N10"/>
    <mergeCell ref="A672:N672"/>
    <mergeCell ref="A984:C984"/>
    <mergeCell ref="F984:G984"/>
    <mergeCell ref="I984:N984"/>
    <mergeCell ref="A24:N24"/>
    <mergeCell ref="A26:N26"/>
    <mergeCell ref="A28:N28"/>
    <mergeCell ref="A30:N30"/>
    <mergeCell ref="A32:N32"/>
    <mergeCell ref="A34:N34"/>
    <mergeCell ref="A12:N12"/>
    <mergeCell ref="A14:N14"/>
    <mergeCell ref="A16:N16"/>
    <mergeCell ref="A18:N18"/>
    <mergeCell ref="A20:N20"/>
    <mergeCell ref="A22:N22"/>
    <mergeCell ref="A48:N48"/>
    <mergeCell ref="A50:N50"/>
  </mergeCells>
  <printOptions horizontalCentered="1"/>
  <pageMargins left="0" right="0" top="0.62992125984251968" bottom="0.51181102362204722" header="0.31496062992125984" footer="0.31496062992125984"/>
  <pageSetup paperSize="9" scale="98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4">
    <tabColor theme="3" tint="0.59999389629810485"/>
  </sheetPr>
  <dimension ref="A1:P223"/>
  <sheetViews>
    <sheetView topLeftCell="A116" zoomScale="130" zoomScaleNormal="130" zoomScaleSheetLayoutView="98" workbookViewId="0">
      <selection activeCell="G225" sqref="G225"/>
    </sheetView>
  </sheetViews>
  <sheetFormatPr defaultColWidth="8.7109375" defaultRowHeight="12" x14ac:dyDescent="0.2"/>
  <cols>
    <col min="1" max="1" width="8.7109375" style="1"/>
    <col min="2" max="2" width="9.85546875" style="1" customWidth="1"/>
    <col min="3" max="3" width="11.28515625" style="1" customWidth="1"/>
    <col min="4" max="4" width="8.7109375" style="1"/>
    <col min="5" max="5" width="12.85546875" style="1" customWidth="1"/>
    <col min="6" max="6" width="7.7109375" style="10" bestFit="1" customWidth="1"/>
    <col min="7" max="7" width="11.7109375" style="1" bestFit="1" customWidth="1"/>
    <col min="8" max="8" width="11.42578125" style="1" customWidth="1"/>
    <col min="9" max="9" width="1.42578125" style="1" customWidth="1"/>
    <col min="10" max="10" width="11.28515625" style="1" customWidth="1"/>
    <col min="11" max="11" width="10.42578125" style="33" customWidth="1"/>
    <col min="12" max="12" width="12.85546875" style="13" customWidth="1"/>
    <col min="13" max="13" width="10.85546875" style="1" bestFit="1" customWidth="1"/>
    <col min="14" max="14" width="7.42578125" style="33" bestFit="1" customWidth="1"/>
    <col min="15" max="15" width="8.7109375" style="33"/>
    <col min="16" max="16384" width="8.7109375" style="1"/>
  </cols>
  <sheetData>
    <row r="1" spans="1:14" ht="12.75" thickBot="1" x14ac:dyDescent="0.25"/>
    <row r="2" spans="1:14" ht="12.75" hidden="1" thickBot="1" x14ac:dyDescent="0.25"/>
    <row r="3" spans="1:14" ht="12.75" thickBot="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248"/>
    </row>
    <row r="4" spans="1:14" ht="12.75" thickBot="1" x14ac:dyDescent="0.25">
      <c r="A4" s="174" t="s">
        <v>10</v>
      </c>
      <c r="B4" s="175"/>
      <c r="C4" s="175"/>
      <c r="D4" s="175"/>
      <c r="E4" s="175"/>
      <c r="F4" s="175"/>
      <c r="G4" s="175"/>
      <c r="H4" s="248"/>
      <c r="I4" s="2"/>
      <c r="J4" s="174" t="s">
        <v>8</v>
      </c>
      <c r="K4" s="175"/>
      <c r="L4" s="248"/>
      <c r="M4" s="174" t="s">
        <v>75</v>
      </c>
      <c r="N4" s="248"/>
    </row>
    <row r="5" spans="1:14" x14ac:dyDescent="0.2">
      <c r="A5" s="3" t="s">
        <v>0</v>
      </c>
      <c r="B5" s="4" t="s">
        <v>2</v>
      </c>
      <c r="C5" s="4" t="s">
        <v>1</v>
      </c>
      <c r="D5" s="4" t="s">
        <v>3</v>
      </c>
      <c r="E5" s="4" t="s">
        <v>5</v>
      </c>
      <c r="F5" s="11" t="s">
        <v>11</v>
      </c>
      <c r="G5" s="4" t="s">
        <v>4</v>
      </c>
      <c r="H5" s="5" t="s">
        <v>6</v>
      </c>
      <c r="I5" s="6"/>
      <c r="J5" s="7" t="s">
        <v>1</v>
      </c>
      <c r="K5" s="4" t="s">
        <v>3</v>
      </c>
      <c r="L5" s="14" t="s">
        <v>7</v>
      </c>
      <c r="M5" s="48" t="s">
        <v>38</v>
      </c>
      <c r="N5" s="109" t="s">
        <v>76</v>
      </c>
    </row>
    <row r="6" spans="1:14" ht="12.75" thickBot="1" x14ac:dyDescent="0.25">
      <c r="A6" s="8"/>
      <c r="B6" s="9"/>
      <c r="C6" s="9"/>
      <c r="D6" s="9"/>
      <c r="E6" s="16"/>
      <c r="F6" s="12"/>
      <c r="G6" s="16"/>
      <c r="H6" s="17"/>
      <c r="I6" s="18"/>
      <c r="J6" s="19"/>
      <c r="K6" s="9"/>
      <c r="L6" s="20"/>
      <c r="M6" s="21"/>
      <c r="N6" s="110"/>
    </row>
    <row r="7" spans="1:14" s="33" customFormat="1" ht="24.75" customHeight="1" thickBot="1" x14ac:dyDescent="0.25">
      <c r="A7" s="15">
        <v>19</v>
      </c>
      <c r="B7" s="22" t="s">
        <v>105</v>
      </c>
      <c r="C7" s="30" t="s">
        <v>19</v>
      </c>
      <c r="D7" s="22" t="s">
        <v>9</v>
      </c>
      <c r="E7" s="34">
        <v>500000</v>
      </c>
      <c r="F7" s="30" t="s">
        <v>47</v>
      </c>
      <c r="G7" s="34">
        <v>0</v>
      </c>
      <c r="H7" s="35">
        <f t="shared" ref="H7" si="0">E7-G7</f>
        <v>500000</v>
      </c>
      <c r="I7" s="22"/>
      <c r="J7" s="23" t="s">
        <v>41</v>
      </c>
      <c r="K7" s="22">
        <v>5072</v>
      </c>
      <c r="L7" s="32">
        <f t="shared" ref="L7" si="1">H7</f>
        <v>500000</v>
      </c>
      <c r="M7" s="56"/>
      <c r="N7" s="55"/>
    </row>
    <row r="8" spans="1:14" s="33" customFormat="1" ht="24.75" customHeight="1" thickBot="1" x14ac:dyDescent="0.25">
      <c r="A8" s="256" t="s">
        <v>106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8"/>
    </row>
    <row r="9" spans="1:14" s="33" customFormat="1" ht="24.75" customHeight="1" thickBot="1" x14ac:dyDescent="0.25">
      <c r="A9" s="15">
        <v>20</v>
      </c>
      <c r="B9" s="22" t="s">
        <v>105</v>
      </c>
      <c r="C9" s="30" t="s">
        <v>41</v>
      </c>
      <c r="D9" s="22" t="s">
        <v>9</v>
      </c>
      <c r="E9" s="34">
        <v>1000000</v>
      </c>
      <c r="F9" s="30" t="s">
        <v>47</v>
      </c>
      <c r="G9" s="34">
        <v>0</v>
      </c>
      <c r="H9" s="35">
        <f t="shared" ref="H9" si="2">E9-G9</f>
        <v>1000000</v>
      </c>
      <c r="I9" s="22"/>
      <c r="J9" s="23" t="s">
        <v>41</v>
      </c>
      <c r="K9" s="22">
        <v>5072</v>
      </c>
      <c r="L9" s="32">
        <f t="shared" ref="L9" si="3">H9</f>
        <v>1000000</v>
      </c>
      <c r="M9" s="56"/>
      <c r="N9" s="55"/>
    </row>
    <row r="10" spans="1:14" s="33" customFormat="1" ht="27" customHeight="1" thickBot="1" x14ac:dyDescent="0.25">
      <c r="A10" s="256" t="s">
        <v>107</v>
      </c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8"/>
    </row>
    <row r="11" spans="1:14" s="33" customFormat="1" ht="24.75" customHeight="1" thickBot="1" x14ac:dyDescent="0.25">
      <c r="A11" s="15">
        <v>21</v>
      </c>
      <c r="B11" s="22" t="s">
        <v>105</v>
      </c>
      <c r="C11" s="30" t="s">
        <v>48</v>
      </c>
      <c r="D11" s="22" t="s">
        <v>9</v>
      </c>
      <c r="E11" s="34">
        <v>1000000</v>
      </c>
      <c r="F11" s="30" t="s">
        <v>47</v>
      </c>
      <c r="G11" s="34">
        <v>0</v>
      </c>
      <c r="H11" s="35">
        <f t="shared" ref="H11" si="4">E11-G11</f>
        <v>1000000</v>
      </c>
      <c r="I11" s="22"/>
      <c r="J11" s="23" t="s">
        <v>41</v>
      </c>
      <c r="K11" s="22">
        <v>5072</v>
      </c>
      <c r="L11" s="32">
        <f t="shared" ref="L11" si="5">H11</f>
        <v>1000000</v>
      </c>
      <c r="M11" s="56"/>
      <c r="N11" s="55"/>
    </row>
    <row r="12" spans="1:14" s="33" customFormat="1" ht="24.75" customHeight="1" thickBot="1" x14ac:dyDescent="0.25">
      <c r="A12" s="256" t="s">
        <v>108</v>
      </c>
      <c r="B12" s="257"/>
      <c r="C12" s="257"/>
      <c r="D12" s="257"/>
      <c r="E12" s="257"/>
      <c r="F12" s="257"/>
      <c r="G12" s="257"/>
      <c r="H12" s="257"/>
      <c r="I12" s="257"/>
      <c r="J12" s="257"/>
      <c r="K12" s="257"/>
      <c r="L12" s="257"/>
      <c r="M12" s="257"/>
      <c r="N12" s="258"/>
    </row>
    <row r="13" spans="1:14" s="33" customFormat="1" ht="24.75" customHeight="1" thickBot="1" x14ac:dyDescent="0.25">
      <c r="A13" s="87">
        <v>22</v>
      </c>
      <c r="B13" s="88" t="s">
        <v>105</v>
      </c>
      <c r="C13" s="89" t="s">
        <v>48</v>
      </c>
      <c r="D13" s="88" t="s">
        <v>9</v>
      </c>
      <c r="E13" s="90">
        <v>1000000</v>
      </c>
      <c r="F13" s="89" t="s">
        <v>47</v>
      </c>
      <c r="G13" s="90">
        <v>0</v>
      </c>
      <c r="H13" s="91">
        <f t="shared" ref="H13" si="6">E13-G13</f>
        <v>1000000</v>
      </c>
      <c r="I13" s="88"/>
      <c r="J13" s="92" t="s">
        <v>41</v>
      </c>
      <c r="K13" s="88">
        <v>5072</v>
      </c>
      <c r="L13" s="93">
        <f t="shared" ref="L13" si="7">H13</f>
        <v>1000000</v>
      </c>
      <c r="M13" s="56"/>
      <c r="N13" s="94"/>
    </row>
    <row r="14" spans="1:14" s="33" customFormat="1" ht="39" customHeight="1" thickBot="1" x14ac:dyDescent="0.25">
      <c r="A14" s="260" t="s">
        <v>548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2"/>
    </row>
    <row r="15" spans="1:14" s="33" customFormat="1" ht="24.75" customHeight="1" thickBot="1" x14ac:dyDescent="0.25">
      <c r="A15" s="87">
        <v>23</v>
      </c>
      <c r="B15" s="88" t="s">
        <v>105</v>
      </c>
      <c r="C15" s="89" t="s">
        <v>48</v>
      </c>
      <c r="D15" s="88" t="s">
        <v>9</v>
      </c>
      <c r="E15" s="90">
        <v>200000</v>
      </c>
      <c r="F15" s="89" t="s">
        <v>47</v>
      </c>
      <c r="G15" s="90">
        <v>0</v>
      </c>
      <c r="H15" s="91">
        <f t="shared" ref="H15" si="8">E15-G15</f>
        <v>200000</v>
      </c>
      <c r="I15" s="88"/>
      <c r="J15" s="92" t="s">
        <v>41</v>
      </c>
      <c r="K15" s="88">
        <v>5072</v>
      </c>
      <c r="L15" s="93">
        <f t="shared" ref="L15" si="9">H15</f>
        <v>200000</v>
      </c>
      <c r="M15" s="56"/>
      <c r="N15" s="94"/>
    </row>
    <row r="16" spans="1:14" s="33" customFormat="1" ht="37.5" customHeight="1" thickBot="1" x14ac:dyDescent="0.25">
      <c r="A16" s="260" t="s">
        <v>549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2"/>
    </row>
    <row r="17" spans="1:14" s="33" customFormat="1" ht="24.75" customHeight="1" thickBot="1" x14ac:dyDescent="0.25">
      <c r="A17" s="87">
        <v>24</v>
      </c>
      <c r="B17" s="88" t="s">
        <v>105</v>
      </c>
      <c r="C17" s="89" t="s">
        <v>25</v>
      </c>
      <c r="D17" s="88" t="s">
        <v>9</v>
      </c>
      <c r="E17" s="90">
        <v>500000</v>
      </c>
      <c r="F17" s="89" t="s">
        <v>47</v>
      </c>
      <c r="G17" s="90">
        <v>0</v>
      </c>
      <c r="H17" s="91">
        <f t="shared" ref="H17" si="10">E17-G17</f>
        <v>500000</v>
      </c>
      <c r="I17" s="88"/>
      <c r="J17" s="92" t="s">
        <v>41</v>
      </c>
      <c r="K17" s="88">
        <v>5072</v>
      </c>
      <c r="L17" s="93">
        <f t="shared" ref="L17" si="11">H17</f>
        <v>500000</v>
      </c>
      <c r="M17" s="56"/>
      <c r="N17" s="94"/>
    </row>
    <row r="18" spans="1:14" s="33" customFormat="1" ht="36" customHeight="1" thickBot="1" x14ac:dyDescent="0.25">
      <c r="A18" s="260" t="s">
        <v>550</v>
      </c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2"/>
    </row>
    <row r="19" spans="1:14" s="33" customFormat="1" ht="24.75" customHeight="1" thickBot="1" x14ac:dyDescent="0.25">
      <c r="A19" s="87">
        <v>25</v>
      </c>
      <c r="B19" s="88" t="s">
        <v>105</v>
      </c>
      <c r="C19" s="89" t="s">
        <v>48</v>
      </c>
      <c r="D19" s="88" t="s">
        <v>9</v>
      </c>
      <c r="E19" s="90">
        <v>300000</v>
      </c>
      <c r="F19" s="89" t="s">
        <v>47</v>
      </c>
      <c r="G19" s="90">
        <v>0</v>
      </c>
      <c r="H19" s="91">
        <f t="shared" ref="H19" si="12">E19-G19</f>
        <v>300000</v>
      </c>
      <c r="I19" s="88"/>
      <c r="J19" s="92" t="s">
        <v>41</v>
      </c>
      <c r="K19" s="88">
        <v>5072</v>
      </c>
      <c r="L19" s="93">
        <f t="shared" ref="L19" si="13">H19</f>
        <v>300000</v>
      </c>
      <c r="M19" s="56"/>
      <c r="N19" s="94"/>
    </row>
    <row r="20" spans="1:14" s="33" customFormat="1" ht="35.25" customHeight="1" thickBot="1" x14ac:dyDescent="0.25">
      <c r="A20" s="260" t="s">
        <v>551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2"/>
    </row>
    <row r="21" spans="1:14" s="33" customFormat="1" ht="24.75" customHeight="1" thickBot="1" x14ac:dyDescent="0.25">
      <c r="A21" s="87">
        <v>26</v>
      </c>
      <c r="B21" s="88" t="s">
        <v>105</v>
      </c>
      <c r="C21" s="89" t="s">
        <v>30</v>
      </c>
      <c r="D21" s="88" t="s">
        <v>9</v>
      </c>
      <c r="E21" s="90">
        <v>1000000</v>
      </c>
      <c r="F21" s="89" t="s">
        <v>47</v>
      </c>
      <c r="G21" s="90">
        <v>0</v>
      </c>
      <c r="H21" s="91">
        <f t="shared" ref="H21" si="14">E21-G21</f>
        <v>1000000</v>
      </c>
      <c r="I21" s="88"/>
      <c r="J21" s="92" t="s">
        <v>41</v>
      </c>
      <c r="K21" s="88">
        <v>5072</v>
      </c>
      <c r="L21" s="93">
        <f t="shared" ref="L21" si="15">H21</f>
        <v>1000000</v>
      </c>
      <c r="M21" s="56"/>
      <c r="N21" s="94"/>
    </row>
    <row r="22" spans="1:14" s="33" customFormat="1" ht="36" customHeight="1" thickBot="1" x14ac:dyDescent="0.25">
      <c r="A22" s="260" t="s">
        <v>552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2"/>
    </row>
    <row r="23" spans="1:14" s="33" customFormat="1" ht="24.75" customHeight="1" thickBot="1" x14ac:dyDescent="0.25">
      <c r="A23" s="87">
        <v>27</v>
      </c>
      <c r="B23" s="88" t="s">
        <v>105</v>
      </c>
      <c r="C23" s="89" t="s">
        <v>109</v>
      </c>
      <c r="D23" s="88" t="s">
        <v>9</v>
      </c>
      <c r="E23" s="90">
        <v>5000000</v>
      </c>
      <c r="F23" s="89" t="s">
        <v>47</v>
      </c>
      <c r="G23" s="90">
        <v>0</v>
      </c>
      <c r="H23" s="91">
        <f t="shared" ref="H23" si="16">E23-G23</f>
        <v>5000000</v>
      </c>
      <c r="I23" s="88"/>
      <c r="J23" s="92" t="s">
        <v>41</v>
      </c>
      <c r="K23" s="88">
        <v>5072</v>
      </c>
      <c r="L23" s="93">
        <f t="shared" ref="L23" si="17">H23</f>
        <v>5000000</v>
      </c>
      <c r="M23" s="56"/>
      <c r="N23" s="94"/>
    </row>
    <row r="24" spans="1:14" s="33" customFormat="1" ht="36.75" customHeight="1" thickBot="1" x14ac:dyDescent="0.25">
      <c r="A24" s="260" t="s">
        <v>553</v>
      </c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2"/>
    </row>
    <row r="25" spans="1:14" s="33" customFormat="1" ht="24.75" customHeight="1" thickBot="1" x14ac:dyDescent="0.25">
      <c r="A25" s="87">
        <v>28</v>
      </c>
      <c r="B25" s="88" t="s">
        <v>105</v>
      </c>
      <c r="C25" s="89" t="s">
        <v>109</v>
      </c>
      <c r="D25" s="88" t="s">
        <v>9</v>
      </c>
      <c r="E25" s="90">
        <v>5000000</v>
      </c>
      <c r="F25" s="89" t="s">
        <v>47</v>
      </c>
      <c r="G25" s="90">
        <v>0</v>
      </c>
      <c r="H25" s="91">
        <f t="shared" ref="H25" si="18">E25-G25</f>
        <v>5000000</v>
      </c>
      <c r="I25" s="88"/>
      <c r="J25" s="92" t="s">
        <v>41</v>
      </c>
      <c r="K25" s="88">
        <v>5072</v>
      </c>
      <c r="L25" s="93">
        <f t="shared" ref="L25" si="19">H25</f>
        <v>5000000</v>
      </c>
      <c r="M25" s="56"/>
      <c r="N25" s="94"/>
    </row>
    <row r="26" spans="1:14" s="33" customFormat="1" ht="36.75" customHeight="1" thickBot="1" x14ac:dyDescent="0.25">
      <c r="A26" s="260" t="s">
        <v>554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2"/>
    </row>
    <row r="27" spans="1:14" s="33" customFormat="1" ht="24.75" customHeight="1" thickBot="1" x14ac:dyDescent="0.25">
      <c r="A27" s="87">
        <v>29</v>
      </c>
      <c r="B27" s="88" t="s">
        <v>105</v>
      </c>
      <c r="C27" s="89" t="s">
        <v>109</v>
      </c>
      <c r="D27" s="88" t="s">
        <v>9</v>
      </c>
      <c r="E27" s="90">
        <v>500000</v>
      </c>
      <c r="F27" s="89" t="s">
        <v>47</v>
      </c>
      <c r="G27" s="90">
        <v>0</v>
      </c>
      <c r="H27" s="91">
        <f t="shared" ref="H27" si="20">E27-G27</f>
        <v>500000</v>
      </c>
      <c r="I27" s="88"/>
      <c r="J27" s="92" t="s">
        <v>41</v>
      </c>
      <c r="K27" s="88">
        <v>5072</v>
      </c>
      <c r="L27" s="93">
        <f t="shared" ref="L27" si="21">H27</f>
        <v>500000</v>
      </c>
      <c r="M27" s="56"/>
      <c r="N27" s="94"/>
    </row>
    <row r="28" spans="1:14" s="33" customFormat="1" ht="36.75" customHeight="1" thickBot="1" x14ac:dyDescent="0.25">
      <c r="A28" s="260" t="s">
        <v>555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2"/>
    </row>
    <row r="29" spans="1:14" s="33" customFormat="1" ht="24.75" customHeight="1" thickBot="1" x14ac:dyDescent="0.25">
      <c r="A29" s="87">
        <v>30</v>
      </c>
      <c r="B29" s="88" t="s">
        <v>105</v>
      </c>
      <c r="C29" s="89" t="s">
        <v>109</v>
      </c>
      <c r="D29" s="88" t="s">
        <v>9</v>
      </c>
      <c r="E29" s="90">
        <v>500000</v>
      </c>
      <c r="F29" s="89" t="s">
        <v>47</v>
      </c>
      <c r="G29" s="90">
        <v>0</v>
      </c>
      <c r="H29" s="91">
        <f t="shared" ref="H29" si="22">E29-G29</f>
        <v>500000</v>
      </c>
      <c r="I29" s="88"/>
      <c r="J29" s="92" t="s">
        <v>41</v>
      </c>
      <c r="K29" s="88">
        <v>5072</v>
      </c>
      <c r="L29" s="93">
        <f t="shared" ref="L29" si="23">H29</f>
        <v>500000</v>
      </c>
      <c r="M29" s="56"/>
      <c r="N29" s="94"/>
    </row>
    <row r="30" spans="1:14" s="33" customFormat="1" ht="36.75" customHeight="1" thickBot="1" x14ac:dyDescent="0.25">
      <c r="A30" s="260" t="s">
        <v>556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2"/>
    </row>
    <row r="31" spans="1:14" s="33" customFormat="1" ht="24.75" customHeight="1" thickBot="1" x14ac:dyDescent="0.25">
      <c r="A31" s="87">
        <v>31</v>
      </c>
      <c r="B31" s="88" t="s">
        <v>105</v>
      </c>
      <c r="C31" s="89" t="s">
        <v>109</v>
      </c>
      <c r="D31" s="88" t="s">
        <v>9</v>
      </c>
      <c r="E31" s="90">
        <v>5000000</v>
      </c>
      <c r="F31" s="89" t="s">
        <v>47</v>
      </c>
      <c r="G31" s="90">
        <v>0</v>
      </c>
      <c r="H31" s="91">
        <f t="shared" ref="H31" si="24">E31-G31</f>
        <v>5000000</v>
      </c>
      <c r="I31" s="88"/>
      <c r="J31" s="92" t="s">
        <v>41</v>
      </c>
      <c r="K31" s="88">
        <v>5072</v>
      </c>
      <c r="L31" s="93">
        <f t="shared" ref="L31" si="25">H31</f>
        <v>5000000</v>
      </c>
      <c r="M31" s="56"/>
      <c r="N31" s="94"/>
    </row>
    <row r="32" spans="1:14" s="33" customFormat="1" ht="36.75" customHeight="1" thickBot="1" x14ac:dyDescent="0.25">
      <c r="A32" s="260" t="s">
        <v>557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2"/>
    </row>
    <row r="33" spans="1:14" s="33" customFormat="1" ht="24.75" customHeight="1" thickBot="1" x14ac:dyDescent="0.25">
      <c r="A33" s="87">
        <v>32</v>
      </c>
      <c r="B33" s="88" t="s">
        <v>105</v>
      </c>
      <c r="C33" s="89" t="s">
        <v>19</v>
      </c>
      <c r="D33" s="88" t="s">
        <v>9</v>
      </c>
      <c r="E33" s="90">
        <v>500000</v>
      </c>
      <c r="F33" s="89" t="s">
        <v>47</v>
      </c>
      <c r="G33" s="90">
        <v>0</v>
      </c>
      <c r="H33" s="91">
        <f t="shared" ref="H33" si="26">E33-G33</f>
        <v>500000</v>
      </c>
      <c r="I33" s="88"/>
      <c r="J33" s="92" t="s">
        <v>41</v>
      </c>
      <c r="K33" s="88">
        <v>5072</v>
      </c>
      <c r="L33" s="93">
        <f t="shared" ref="L33" si="27">H33</f>
        <v>500000</v>
      </c>
      <c r="M33" s="56"/>
      <c r="N33" s="94"/>
    </row>
    <row r="34" spans="1:14" s="33" customFormat="1" ht="36.75" customHeight="1" thickBot="1" x14ac:dyDescent="0.25">
      <c r="A34" s="260" t="s">
        <v>558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2"/>
    </row>
    <row r="35" spans="1:14" s="33" customFormat="1" ht="24.75" customHeight="1" thickBot="1" x14ac:dyDescent="0.25">
      <c r="A35" s="87">
        <v>33</v>
      </c>
      <c r="B35" s="88" t="s">
        <v>105</v>
      </c>
      <c r="C35" s="89" t="s">
        <v>41</v>
      </c>
      <c r="D35" s="88" t="s">
        <v>9</v>
      </c>
      <c r="E35" s="90">
        <v>300000</v>
      </c>
      <c r="F35" s="89" t="s">
        <v>47</v>
      </c>
      <c r="G35" s="90">
        <v>0</v>
      </c>
      <c r="H35" s="91">
        <f t="shared" ref="H35" si="28">E35-G35</f>
        <v>300000</v>
      </c>
      <c r="I35" s="88"/>
      <c r="J35" s="92" t="s">
        <v>41</v>
      </c>
      <c r="K35" s="88">
        <v>5072</v>
      </c>
      <c r="L35" s="93">
        <f t="shared" ref="L35" si="29">H35</f>
        <v>300000</v>
      </c>
      <c r="M35" s="56"/>
      <c r="N35" s="94"/>
    </row>
    <row r="36" spans="1:14" s="33" customFormat="1" ht="36.75" customHeight="1" thickBot="1" x14ac:dyDescent="0.25">
      <c r="A36" s="260" t="s">
        <v>559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2"/>
    </row>
    <row r="37" spans="1:14" s="33" customFormat="1" ht="24.75" customHeight="1" thickBot="1" x14ac:dyDescent="0.25">
      <c r="A37" s="87">
        <v>34</v>
      </c>
      <c r="B37" s="88" t="s">
        <v>105</v>
      </c>
      <c r="C37" s="89" t="s">
        <v>25</v>
      </c>
      <c r="D37" s="88" t="s">
        <v>9</v>
      </c>
      <c r="E37" s="90">
        <v>10000000</v>
      </c>
      <c r="F37" s="89" t="s">
        <v>47</v>
      </c>
      <c r="G37" s="90">
        <v>0</v>
      </c>
      <c r="H37" s="91">
        <f t="shared" ref="H37" si="30">E37-G37</f>
        <v>10000000</v>
      </c>
      <c r="I37" s="88"/>
      <c r="J37" s="92" t="s">
        <v>41</v>
      </c>
      <c r="K37" s="88">
        <v>5072</v>
      </c>
      <c r="L37" s="93">
        <f t="shared" ref="L37" si="31">H37</f>
        <v>10000000</v>
      </c>
      <c r="M37" s="56"/>
      <c r="N37" s="94"/>
    </row>
    <row r="38" spans="1:14" s="33" customFormat="1" ht="36.75" customHeight="1" thickBot="1" x14ac:dyDescent="0.25">
      <c r="A38" s="260" t="s">
        <v>560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2"/>
    </row>
    <row r="39" spans="1:14" s="33" customFormat="1" ht="24.75" customHeight="1" thickBot="1" x14ac:dyDescent="0.25">
      <c r="A39" s="87">
        <v>35</v>
      </c>
      <c r="B39" s="88" t="s">
        <v>105</v>
      </c>
      <c r="C39" s="89" t="s">
        <v>25</v>
      </c>
      <c r="D39" s="88" t="s">
        <v>9</v>
      </c>
      <c r="E39" s="90">
        <v>500000</v>
      </c>
      <c r="F39" s="89" t="s">
        <v>47</v>
      </c>
      <c r="G39" s="90">
        <v>0</v>
      </c>
      <c r="H39" s="91">
        <f t="shared" ref="H39" si="32">E39-G39</f>
        <v>500000</v>
      </c>
      <c r="I39" s="88"/>
      <c r="J39" s="92" t="s">
        <v>41</v>
      </c>
      <c r="K39" s="88">
        <v>5072</v>
      </c>
      <c r="L39" s="93">
        <f t="shared" ref="L39" si="33">H39</f>
        <v>500000</v>
      </c>
      <c r="M39" s="56"/>
      <c r="N39" s="94"/>
    </row>
    <row r="40" spans="1:14" s="33" customFormat="1" ht="34.5" customHeight="1" thickBot="1" x14ac:dyDescent="0.25">
      <c r="A40" s="260" t="s">
        <v>561</v>
      </c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2"/>
    </row>
    <row r="41" spans="1:14" s="33" customFormat="1" ht="24.75" customHeight="1" thickBot="1" x14ac:dyDescent="0.25">
      <c r="A41" s="87">
        <v>36</v>
      </c>
      <c r="B41" s="88" t="s">
        <v>105</v>
      </c>
      <c r="C41" s="89" t="s">
        <v>16</v>
      </c>
      <c r="D41" s="88" t="s">
        <v>9</v>
      </c>
      <c r="E41" s="90">
        <v>1000000</v>
      </c>
      <c r="F41" s="89" t="s">
        <v>47</v>
      </c>
      <c r="G41" s="90">
        <v>0</v>
      </c>
      <c r="H41" s="91">
        <f t="shared" ref="H41" si="34">E41-G41</f>
        <v>1000000</v>
      </c>
      <c r="I41" s="88"/>
      <c r="J41" s="92" t="s">
        <v>41</v>
      </c>
      <c r="K41" s="88">
        <v>5072</v>
      </c>
      <c r="L41" s="93">
        <f t="shared" ref="L41" si="35">H41</f>
        <v>1000000</v>
      </c>
      <c r="M41" s="56"/>
      <c r="N41" s="94"/>
    </row>
    <row r="42" spans="1:14" s="33" customFormat="1" ht="30.75" customHeight="1" thickBot="1" x14ac:dyDescent="0.25">
      <c r="A42" s="260" t="s">
        <v>562</v>
      </c>
      <c r="B42" s="261"/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2"/>
    </row>
    <row r="43" spans="1:14" s="33" customFormat="1" ht="24.75" customHeight="1" thickBot="1" x14ac:dyDescent="0.25">
      <c r="A43" s="87">
        <v>37</v>
      </c>
      <c r="B43" s="88" t="s">
        <v>105</v>
      </c>
      <c r="C43" s="89" t="s">
        <v>41</v>
      </c>
      <c r="D43" s="88" t="s">
        <v>9</v>
      </c>
      <c r="E43" s="90">
        <v>300000</v>
      </c>
      <c r="F43" s="89" t="s">
        <v>47</v>
      </c>
      <c r="G43" s="90">
        <v>0</v>
      </c>
      <c r="H43" s="91">
        <f t="shared" ref="H43" si="36">E43-G43</f>
        <v>300000</v>
      </c>
      <c r="I43" s="88"/>
      <c r="J43" s="92" t="s">
        <v>41</v>
      </c>
      <c r="K43" s="88">
        <v>5072</v>
      </c>
      <c r="L43" s="93">
        <f t="shared" ref="L43" si="37">H43</f>
        <v>300000</v>
      </c>
      <c r="M43" s="56"/>
      <c r="N43" s="94"/>
    </row>
    <row r="44" spans="1:14" s="33" customFormat="1" ht="36.75" customHeight="1" thickBot="1" x14ac:dyDescent="0.25">
      <c r="A44" s="260" t="s">
        <v>563</v>
      </c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2"/>
    </row>
    <row r="45" spans="1:14" s="33" customFormat="1" ht="24.75" customHeight="1" thickBot="1" x14ac:dyDescent="0.25">
      <c r="A45" s="87">
        <v>38</v>
      </c>
      <c r="B45" s="88" t="s">
        <v>105</v>
      </c>
      <c r="C45" s="89" t="s">
        <v>41</v>
      </c>
      <c r="D45" s="88" t="s">
        <v>9</v>
      </c>
      <c r="E45" s="90">
        <v>300000</v>
      </c>
      <c r="F45" s="89" t="s">
        <v>47</v>
      </c>
      <c r="G45" s="90">
        <v>0</v>
      </c>
      <c r="H45" s="91">
        <f t="shared" ref="H45" si="38">E45-G45</f>
        <v>300000</v>
      </c>
      <c r="I45" s="88"/>
      <c r="J45" s="92" t="s">
        <v>41</v>
      </c>
      <c r="K45" s="88">
        <v>5072</v>
      </c>
      <c r="L45" s="93">
        <f t="shared" ref="L45" si="39">H45</f>
        <v>300000</v>
      </c>
      <c r="M45" s="56"/>
      <c r="N45" s="94"/>
    </row>
    <row r="46" spans="1:14" s="33" customFormat="1" ht="36.75" customHeight="1" thickBot="1" x14ac:dyDescent="0.25">
      <c r="A46" s="260" t="s">
        <v>564</v>
      </c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2"/>
    </row>
    <row r="47" spans="1:14" s="33" customFormat="1" ht="24.75" customHeight="1" thickBot="1" x14ac:dyDescent="0.25">
      <c r="A47" s="87">
        <v>39</v>
      </c>
      <c r="B47" s="88" t="s">
        <v>105</v>
      </c>
      <c r="C47" s="89" t="s">
        <v>41</v>
      </c>
      <c r="D47" s="88" t="s">
        <v>9</v>
      </c>
      <c r="E47" s="90">
        <v>1250000</v>
      </c>
      <c r="F47" s="89" t="s">
        <v>47</v>
      </c>
      <c r="G47" s="90">
        <v>0</v>
      </c>
      <c r="H47" s="91">
        <f t="shared" ref="H47" si="40">E47-G47</f>
        <v>1250000</v>
      </c>
      <c r="I47" s="88"/>
      <c r="J47" s="92" t="s">
        <v>41</v>
      </c>
      <c r="K47" s="88">
        <v>5072</v>
      </c>
      <c r="L47" s="93">
        <f t="shared" ref="L47" si="41">H47</f>
        <v>1250000</v>
      </c>
      <c r="M47" s="56"/>
      <c r="N47" s="94"/>
    </row>
    <row r="48" spans="1:14" s="33" customFormat="1" ht="36.75" customHeight="1" thickBot="1" x14ac:dyDescent="0.25">
      <c r="A48" s="260" t="s">
        <v>565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2"/>
    </row>
    <row r="49" spans="1:14" s="33" customFormat="1" ht="24.75" customHeight="1" thickBot="1" x14ac:dyDescent="0.25">
      <c r="A49" s="87">
        <v>40</v>
      </c>
      <c r="B49" s="88" t="s">
        <v>105</v>
      </c>
      <c r="C49" s="89" t="s">
        <v>41</v>
      </c>
      <c r="D49" s="88" t="s">
        <v>9</v>
      </c>
      <c r="E49" s="90">
        <v>2500000</v>
      </c>
      <c r="F49" s="89" t="s">
        <v>47</v>
      </c>
      <c r="G49" s="90">
        <v>0</v>
      </c>
      <c r="H49" s="91">
        <f t="shared" ref="H49" si="42">E49-G49</f>
        <v>2500000</v>
      </c>
      <c r="I49" s="88"/>
      <c r="J49" s="92" t="s">
        <v>41</v>
      </c>
      <c r="K49" s="88">
        <v>5072</v>
      </c>
      <c r="L49" s="93">
        <f t="shared" ref="L49" si="43">H49</f>
        <v>2500000</v>
      </c>
      <c r="M49" s="56"/>
      <c r="N49" s="94"/>
    </row>
    <row r="50" spans="1:14" s="33" customFormat="1" ht="36.75" customHeight="1" thickBot="1" x14ac:dyDescent="0.25">
      <c r="A50" s="260" t="s">
        <v>566</v>
      </c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2"/>
    </row>
    <row r="51" spans="1:14" s="33" customFormat="1" ht="24.75" customHeight="1" thickBot="1" x14ac:dyDescent="0.25">
      <c r="A51" s="87">
        <v>41</v>
      </c>
      <c r="B51" s="88" t="s">
        <v>105</v>
      </c>
      <c r="C51" s="89" t="s">
        <v>41</v>
      </c>
      <c r="D51" s="88" t="s">
        <v>9</v>
      </c>
      <c r="E51" s="90">
        <v>2500000</v>
      </c>
      <c r="F51" s="89" t="s">
        <v>47</v>
      </c>
      <c r="G51" s="90">
        <v>0</v>
      </c>
      <c r="H51" s="91">
        <f t="shared" ref="H51" si="44">E51-G51</f>
        <v>2500000</v>
      </c>
      <c r="I51" s="88"/>
      <c r="J51" s="92" t="s">
        <v>41</v>
      </c>
      <c r="K51" s="88">
        <v>5072</v>
      </c>
      <c r="L51" s="93">
        <f t="shared" ref="L51" si="45">H51</f>
        <v>2500000</v>
      </c>
      <c r="M51" s="56"/>
      <c r="N51" s="94"/>
    </row>
    <row r="52" spans="1:14" s="33" customFormat="1" ht="33.75" customHeight="1" thickBot="1" x14ac:dyDescent="0.25">
      <c r="A52" s="260" t="s">
        <v>567</v>
      </c>
      <c r="B52" s="261"/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1"/>
      <c r="N52" s="262"/>
    </row>
    <row r="53" spans="1:14" s="33" customFormat="1" ht="24.75" customHeight="1" thickBot="1" x14ac:dyDescent="0.25">
      <c r="A53" s="87">
        <v>42</v>
      </c>
      <c r="B53" s="88" t="s">
        <v>105</v>
      </c>
      <c r="C53" s="89" t="s">
        <v>25</v>
      </c>
      <c r="D53" s="88" t="s">
        <v>9</v>
      </c>
      <c r="E53" s="90">
        <v>3000000</v>
      </c>
      <c r="F53" s="89" t="s">
        <v>47</v>
      </c>
      <c r="G53" s="90">
        <v>0</v>
      </c>
      <c r="H53" s="91">
        <f t="shared" ref="H53" si="46">E53-G53</f>
        <v>3000000</v>
      </c>
      <c r="I53" s="88"/>
      <c r="J53" s="92" t="s">
        <v>41</v>
      </c>
      <c r="K53" s="88">
        <v>5072</v>
      </c>
      <c r="L53" s="93">
        <f t="shared" ref="L53" si="47">H53</f>
        <v>3000000</v>
      </c>
      <c r="M53" s="56"/>
      <c r="N53" s="94"/>
    </row>
    <row r="54" spans="1:14" s="33" customFormat="1" ht="35.25" customHeight="1" thickBot="1" x14ac:dyDescent="0.25">
      <c r="A54" s="260" t="s">
        <v>568</v>
      </c>
      <c r="B54" s="261"/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2"/>
    </row>
    <row r="55" spans="1:14" s="33" customFormat="1" ht="24.75" customHeight="1" thickBot="1" x14ac:dyDescent="0.25">
      <c r="A55" s="87">
        <v>43</v>
      </c>
      <c r="B55" s="88" t="s">
        <v>105</v>
      </c>
      <c r="C55" s="89" t="s">
        <v>39</v>
      </c>
      <c r="D55" s="88" t="s">
        <v>9</v>
      </c>
      <c r="E55" s="90">
        <v>3000000</v>
      </c>
      <c r="F55" s="89" t="s">
        <v>47</v>
      </c>
      <c r="G55" s="90">
        <v>0</v>
      </c>
      <c r="H55" s="91">
        <f t="shared" ref="H55" si="48">E55-G55</f>
        <v>3000000</v>
      </c>
      <c r="I55" s="88"/>
      <c r="J55" s="92" t="s">
        <v>41</v>
      </c>
      <c r="K55" s="88">
        <v>5072</v>
      </c>
      <c r="L55" s="93">
        <f t="shared" ref="L55" si="49">H55</f>
        <v>3000000</v>
      </c>
      <c r="M55" s="56"/>
      <c r="N55" s="94"/>
    </row>
    <row r="56" spans="1:14" s="33" customFormat="1" ht="35.25" customHeight="1" thickBot="1" x14ac:dyDescent="0.25">
      <c r="A56" s="260" t="s">
        <v>569</v>
      </c>
      <c r="B56" s="261"/>
      <c r="C56" s="261"/>
      <c r="D56" s="261"/>
      <c r="E56" s="261"/>
      <c r="F56" s="261"/>
      <c r="G56" s="261"/>
      <c r="H56" s="261"/>
      <c r="I56" s="261"/>
      <c r="J56" s="261"/>
      <c r="K56" s="261"/>
      <c r="L56" s="261"/>
      <c r="M56" s="261"/>
      <c r="N56" s="262"/>
    </row>
    <row r="57" spans="1:14" s="33" customFormat="1" ht="24.75" customHeight="1" thickBot="1" x14ac:dyDescent="0.25">
      <c r="A57" s="87">
        <v>44</v>
      </c>
      <c r="B57" s="88" t="s">
        <v>105</v>
      </c>
      <c r="C57" s="89" t="s">
        <v>20</v>
      </c>
      <c r="D57" s="88" t="s">
        <v>9</v>
      </c>
      <c r="E57" s="90">
        <v>500000</v>
      </c>
      <c r="F57" s="89" t="s">
        <v>47</v>
      </c>
      <c r="G57" s="90">
        <v>0</v>
      </c>
      <c r="H57" s="91">
        <f t="shared" ref="H57" si="50">E57-G57</f>
        <v>500000</v>
      </c>
      <c r="I57" s="88"/>
      <c r="J57" s="92" t="s">
        <v>41</v>
      </c>
      <c r="K57" s="88">
        <v>5072</v>
      </c>
      <c r="L57" s="93">
        <f t="shared" ref="L57" si="51">H57</f>
        <v>500000</v>
      </c>
      <c r="M57" s="56"/>
      <c r="N57" s="94"/>
    </row>
    <row r="58" spans="1:14" s="33" customFormat="1" ht="35.25" customHeight="1" thickBot="1" x14ac:dyDescent="0.25">
      <c r="A58" s="260" t="s">
        <v>570</v>
      </c>
      <c r="B58" s="261"/>
      <c r="C58" s="261"/>
      <c r="D58" s="261"/>
      <c r="E58" s="261"/>
      <c r="F58" s="261"/>
      <c r="G58" s="261"/>
      <c r="H58" s="261"/>
      <c r="I58" s="261"/>
      <c r="J58" s="261"/>
      <c r="K58" s="261"/>
      <c r="L58" s="261"/>
      <c r="M58" s="261"/>
      <c r="N58" s="262"/>
    </row>
    <row r="59" spans="1:14" s="33" customFormat="1" ht="24.75" customHeight="1" thickBot="1" x14ac:dyDescent="0.25">
      <c r="A59" s="87">
        <v>45</v>
      </c>
      <c r="B59" s="88" t="s">
        <v>105</v>
      </c>
      <c r="C59" s="89" t="s">
        <v>16</v>
      </c>
      <c r="D59" s="88" t="s">
        <v>9</v>
      </c>
      <c r="E59" s="90">
        <v>2000000</v>
      </c>
      <c r="F59" s="89" t="s">
        <v>47</v>
      </c>
      <c r="G59" s="90">
        <v>0</v>
      </c>
      <c r="H59" s="91">
        <f t="shared" ref="H59" si="52">E59-G59</f>
        <v>2000000</v>
      </c>
      <c r="I59" s="88"/>
      <c r="J59" s="92" t="s">
        <v>41</v>
      </c>
      <c r="K59" s="88">
        <v>5072</v>
      </c>
      <c r="L59" s="93">
        <f t="shared" ref="L59" si="53">H59</f>
        <v>2000000</v>
      </c>
      <c r="M59" s="56"/>
      <c r="N59" s="94"/>
    </row>
    <row r="60" spans="1:14" s="33" customFormat="1" ht="37.5" customHeight="1" thickBot="1" x14ac:dyDescent="0.25">
      <c r="A60" s="260" t="s">
        <v>571</v>
      </c>
      <c r="B60" s="261"/>
      <c r="C60" s="261"/>
      <c r="D60" s="261"/>
      <c r="E60" s="261"/>
      <c r="F60" s="261"/>
      <c r="G60" s="261"/>
      <c r="H60" s="261"/>
      <c r="I60" s="261"/>
      <c r="J60" s="261"/>
      <c r="K60" s="261"/>
      <c r="L60" s="261"/>
      <c r="M60" s="261"/>
      <c r="N60" s="262"/>
    </row>
    <row r="61" spans="1:14" s="33" customFormat="1" ht="24.75" customHeight="1" thickBot="1" x14ac:dyDescent="0.25">
      <c r="A61" s="87">
        <v>46</v>
      </c>
      <c r="B61" s="88" t="s">
        <v>105</v>
      </c>
      <c r="C61" s="89" t="s">
        <v>16</v>
      </c>
      <c r="D61" s="88" t="s">
        <v>9</v>
      </c>
      <c r="E61" s="90">
        <v>2000000</v>
      </c>
      <c r="F61" s="89" t="s">
        <v>47</v>
      </c>
      <c r="G61" s="90">
        <v>0</v>
      </c>
      <c r="H61" s="91">
        <f t="shared" ref="H61" si="54">E61-G61</f>
        <v>2000000</v>
      </c>
      <c r="I61" s="88"/>
      <c r="J61" s="92" t="s">
        <v>41</v>
      </c>
      <c r="K61" s="88">
        <v>5072</v>
      </c>
      <c r="L61" s="93">
        <f t="shared" ref="L61" si="55">H61</f>
        <v>2000000</v>
      </c>
      <c r="M61" s="56"/>
      <c r="N61" s="94"/>
    </row>
    <row r="62" spans="1:14" s="33" customFormat="1" ht="37.5" customHeight="1" thickBot="1" x14ac:dyDescent="0.25">
      <c r="A62" s="260" t="s">
        <v>572</v>
      </c>
      <c r="B62" s="261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2"/>
    </row>
    <row r="63" spans="1:14" s="33" customFormat="1" ht="24.75" customHeight="1" thickBot="1" x14ac:dyDescent="0.25">
      <c r="A63" s="87">
        <v>47</v>
      </c>
      <c r="B63" s="88" t="s">
        <v>105</v>
      </c>
      <c r="C63" s="89" t="s">
        <v>16</v>
      </c>
      <c r="D63" s="88" t="s">
        <v>9</v>
      </c>
      <c r="E63" s="90">
        <v>500000</v>
      </c>
      <c r="F63" s="89" t="s">
        <v>47</v>
      </c>
      <c r="G63" s="90">
        <v>0</v>
      </c>
      <c r="H63" s="91">
        <f t="shared" ref="H63" si="56">E63-G63</f>
        <v>500000</v>
      </c>
      <c r="I63" s="88"/>
      <c r="J63" s="92" t="s">
        <v>41</v>
      </c>
      <c r="K63" s="88">
        <v>5072</v>
      </c>
      <c r="L63" s="93">
        <f t="shared" ref="L63" si="57">H63</f>
        <v>500000</v>
      </c>
      <c r="M63" s="56"/>
      <c r="N63" s="94"/>
    </row>
    <row r="64" spans="1:14" s="33" customFormat="1" ht="37.5" customHeight="1" thickBot="1" x14ac:dyDescent="0.25">
      <c r="A64" s="260" t="s">
        <v>573</v>
      </c>
      <c r="B64" s="26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2"/>
    </row>
    <row r="65" spans="1:16" s="33" customFormat="1" ht="24.75" customHeight="1" thickBot="1" x14ac:dyDescent="0.25">
      <c r="A65" s="87">
        <v>48</v>
      </c>
      <c r="B65" s="88" t="s">
        <v>105</v>
      </c>
      <c r="C65" s="89" t="s">
        <v>16</v>
      </c>
      <c r="D65" s="88" t="s">
        <v>9</v>
      </c>
      <c r="E65" s="90">
        <v>500000</v>
      </c>
      <c r="F65" s="89" t="s">
        <v>47</v>
      </c>
      <c r="G65" s="90">
        <v>0</v>
      </c>
      <c r="H65" s="91">
        <f t="shared" ref="H65" si="58">E65-G65</f>
        <v>500000</v>
      </c>
      <c r="I65" s="88"/>
      <c r="J65" s="92" t="s">
        <v>41</v>
      </c>
      <c r="K65" s="88">
        <v>5072</v>
      </c>
      <c r="L65" s="93">
        <f t="shared" ref="L65" si="59">H65</f>
        <v>500000</v>
      </c>
      <c r="M65" s="56"/>
      <c r="N65" s="94"/>
    </row>
    <row r="66" spans="1:16" s="33" customFormat="1" ht="37.5" customHeight="1" thickBot="1" x14ac:dyDescent="0.25">
      <c r="A66" s="260" t="s">
        <v>574</v>
      </c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2"/>
    </row>
    <row r="67" spans="1:16" s="33" customFormat="1" ht="24.75" customHeight="1" thickBot="1" x14ac:dyDescent="0.25">
      <c r="A67" s="87">
        <v>49</v>
      </c>
      <c r="B67" s="88" t="s">
        <v>105</v>
      </c>
      <c r="C67" s="89" t="s">
        <v>16</v>
      </c>
      <c r="D67" s="88" t="s">
        <v>9</v>
      </c>
      <c r="E67" s="90">
        <v>500000</v>
      </c>
      <c r="F67" s="89" t="s">
        <v>47</v>
      </c>
      <c r="G67" s="90">
        <v>0</v>
      </c>
      <c r="H67" s="91">
        <f t="shared" ref="H67" si="60">E67-G67</f>
        <v>500000</v>
      </c>
      <c r="I67" s="88"/>
      <c r="J67" s="92" t="s">
        <v>41</v>
      </c>
      <c r="K67" s="88">
        <v>5072</v>
      </c>
      <c r="L67" s="93">
        <f t="shared" ref="L67" si="61">H67</f>
        <v>500000</v>
      </c>
      <c r="M67" s="56"/>
      <c r="N67" s="94"/>
    </row>
    <row r="68" spans="1:16" s="33" customFormat="1" ht="28.5" customHeight="1" thickBot="1" x14ac:dyDescent="0.25">
      <c r="A68" s="260" t="s">
        <v>575</v>
      </c>
      <c r="B68" s="26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2"/>
    </row>
    <row r="69" spans="1:16" s="33" customFormat="1" ht="24.75" customHeight="1" thickBot="1" x14ac:dyDescent="0.25">
      <c r="A69" s="87">
        <v>50</v>
      </c>
      <c r="B69" s="88" t="s">
        <v>105</v>
      </c>
      <c r="C69" s="89" t="s">
        <v>41</v>
      </c>
      <c r="D69" s="88" t="s">
        <v>9</v>
      </c>
      <c r="E69" s="90">
        <v>5000000</v>
      </c>
      <c r="F69" s="89" t="s">
        <v>47</v>
      </c>
      <c r="G69" s="90">
        <v>0</v>
      </c>
      <c r="H69" s="91">
        <f t="shared" ref="H69" si="62">E69-G69</f>
        <v>5000000</v>
      </c>
      <c r="I69" s="88"/>
      <c r="J69" s="92" t="s">
        <v>41</v>
      </c>
      <c r="K69" s="88">
        <v>5072</v>
      </c>
      <c r="L69" s="93">
        <f t="shared" ref="L69" si="63">H69</f>
        <v>5000000</v>
      </c>
      <c r="M69" s="56"/>
      <c r="N69" s="94"/>
    </row>
    <row r="70" spans="1:16" s="33" customFormat="1" ht="36.75" customHeight="1" thickBot="1" x14ac:dyDescent="0.25">
      <c r="A70" s="260" t="s">
        <v>576</v>
      </c>
      <c r="B70" s="261"/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2"/>
    </row>
    <row r="71" spans="1:16" s="33" customFormat="1" ht="24.75" customHeight="1" thickBot="1" x14ac:dyDescent="0.25">
      <c r="A71" s="87">
        <v>51</v>
      </c>
      <c r="B71" s="88" t="s">
        <v>105</v>
      </c>
      <c r="C71" s="89" t="s">
        <v>41</v>
      </c>
      <c r="D71" s="88" t="s">
        <v>9</v>
      </c>
      <c r="E71" s="90">
        <v>500000</v>
      </c>
      <c r="F71" s="89" t="s">
        <v>47</v>
      </c>
      <c r="G71" s="90">
        <v>0</v>
      </c>
      <c r="H71" s="91">
        <f t="shared" ref="H71" si="64">E71-G71</f>
        <v>500000</v>
      </c>
      <c r="I71" s="88"/>
      <c r="J71" s="92" t="s">
        <v>41</v>
      </c>
      <c r="K71" s="88">
        <v>5072</v>
      </c>
      <c r="L71" s="93">
        <f t="shared" ref="L71" si="65">H71</f>
        <v>500000</v>
      </c>
      <c r="M71" s="56"/>
      <c r="N71" s="94"/>
    </row>
    <row r="72" spans="1:16" s="33" customFormat="1" ht="36.75" customHeight="1" thickBot="1" x14ac:dyDescent="0.25">
      <c r="A72" s="260" t="s">
        <v>577</v>
      </c>
      <c r="B72" s="261"/>
      <c r="C72" s="261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2"/>
    </row>
    <row r="73" spans="1:16" s="33" customFormat="1" ht="24.75" customHeight="1" thickBot="1" x14ac:dyDescent="0.25">
      <c r="A73" s="87">
        <v>52</v>
      </c>
      <c r="B73" s="88" t="s">
        <v>105</v>
      </c>
      <c r="C73" s="89" t="s">
        <v>25</v>
      </c>
      <c r="D73" s="88" t="s">
        <v>9</v>
      </c>
      <c r="E73" s="90">
        <v>250000</v>
      </c>
      <c r="F73" s="89" t="s">
        <v>47</v>
      </c>
      <c r="G73" s="90">
        <v>0</v>
      </c>
      <c r="H73" s="91">
        <f t="shared" ref="H73" si="66">E73-G73</f>
        <v>250000</v>
      </c>
      <c r="I73" s="88"/>
      <c r="J73" s="92" t="s">
        <v>41</v>
      </c>
      <c r="K73" s="88">
        <v>5072</v>
      </c>
      <c r="L73" s="93">
        <f t="shared" ref="L73" si="67">H73</f>
        <v>250000</v>
      </c>
      <c r="M73" s="56"/>
      <c r="N73" s="94"/>
    </row>
    <row r="74" spans="1:16" s="33" customFormat="1" ht="35.25" customHeight="1" thickBot="1" x14ac:dyDescent="0.25">
      <c r="A74" s="260" t="s">
        <v>578</v>
      </c>
      <c r="B74" s="261"/>
      <c r="C74" s="261"/>
      <c r="D74" s="261"/>
      <c r="E74" s="261"/>
      <c r="F74" s="261"/>
      <c r="G74" s="261"/>
      <c r="H74" s="261"/>
      <c r="I74" s="261"/>
      <c r="J74" s="261"/>
      <c r="K74" s="261"/>
      <c r="L74" s="261"/>
      <c r="M74" s="261"/>
      <c r="N74" s="262"/>
    </row>
    <row r="75" spans="1:16" s="33" customFormat="1" ht="24.75" customHeight="1" thickBot="1" x14ac:dyDescent="0.25">
      <c r="A75" s="87">
        <v>53</v>
      </c>
      <c r="B75" s="88" t="s">
        <v>105</v>
      </c>
      <c r="C75" s="89" t="s">
        <v>25</v>
      </c>
      <c r="D75" s="88" t="s">
        <v>9</v>
      </c>
      <c r="E75" s="90">
        <v>100000</v>
      </c>
      <c r="F75" s="89" t="s">
        <v>47</v>
      </c>
      <c r="G75" s="90">
        <v>0</v>
      </c>
      <c r="H75" s="91">
        <f t="shared" ref="H75" si="68">E75-G75</f>
        <v>100000</v>
      </c>
      <c r="I75" s="88"/>
      <c r="J75" s="92" t="s">
        <v>41</v>
      </c>
      <c r="K75" s="88">
        <v>5072</v>
      </c>
      <c r="L75" s="93">
        <f t="shared" ref="L75" si="69">H75</f>
        <v>100000</v>
      </c>
      <c r="M75" s="56"/>
      <c r="N75" s="94"/>
    </row>
    <row r="76" spans="1:16" s="33" customFormat="1" ht="34.5" customHeight="1" thickBot="1" x14ac:dyDescent="0.25">
      <c r="A76" s="260" t="s">
        <v>579</v>
      </c>
      <c r="B76" s="261"/>
      <c r="C76" s="261"/>
      <c r="D76" s="261"/>
      <c r="E76" s="261"/>
      <c r="F76" s="261"/>
      <c r="G76" s="261"/>
      <c r="H76" s="261"/>
      <c r="I76" s="261"/>
      <c r="J76" s="261"/>
      <c r="K76" s="261"/>
      <c r="L76" s="261"/>
      <c r="M76" s="261"/>
      <c r="N76" s="262"/>
    </row>
    <row r="77" spans="1:16" s="33" customFormat="1" ht="24.75" customHeight="1" thickBot="1" x14ac:dyDescent="0.25">
      <c r="A77" s="87">
        <v>54</v>
      </c>
      <c r="B77" s="88" t="s">
        <v>105</v>
      </c>
      <c r="C77" s="89" t="s">
        <v>25</v>
      </c>
      <c r="D77" s="88">
        <v>3421</v>
      </c>
      <c r="E77" s="90">
        <v>40000000</v>
      </c>
      <c r="F77" s="89" t="s">
        <v>47</v>
      </c>
      <c r="G77" s="90">
        <v>20000000</v>
      </c>
      <c r="H77" s="91">
        <f t="shared" ref="H77" si="70">E77-G77</f>
        <v>20000000</v>
      </c>
      <c r="I77" s="88"/>
      <c r="J77" s="92" t="s">
        <v>41</v>
      </c>
      <c r="K77" s="88">
        <v>5072</v>
      </c>
      <c r="L77" s="93">
        <f t="shared" ref="L77" si="71">H77</f>
        <v>20000000</v>
      </c>
      <c r="M77" s="56"/>
      <c r="N77" s="94"/>
    </row>
    <row r="78" spans="1:16" s="29" customFormat="1" ht="36.75" customHeight="1" thickBot="1" x14ac:dyDescent="0.3">
      <c r="A78" s="260" t="s">
        <v>580</v>
      </c>
      <c r="B78" s="261"/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1"/>
      <c r="N78" s="262"/>
    </row>
    <row r="79" spans="1:16" s="33" customFormat="1" ht="21.75" customHeight="1" thickBot="1" x14ac:dyDescent="0.25">
      <c r="A79" s="260" t="s">
        <v>645</v>
      </c>
      <c r="B79" s="261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2"/>
      <c r="P79" s="1"/>
    </row>
    <row r="80" spans="1:16" s="33" customFormat="1" ht="24.75" thickBot="1" x14ac:dyDescent="0.25">
      <c r="A80" s="95">
        <v>425</v>
      </c>
      <c r="B80" s="88" t="s">
        <v>105</v>
      </c>
      <c r="C80" s="89" t="s">
        <v>29</v>
      </c>
      <c r="D80" s="88" t="s">
        <v>9</v>
      </c>
      <c r="E80" s="90">
        <v>500000</v>
      </c>
      <c r="F80" s="89" t="s">
        <v>47</v>
      </c>
      <c r="G80" s="90">
        <v>0</v>
      </c>
      <c r="H80" s="91">
        <f>E80-G80</f>
        <v>500000</v>
      </c>
      <c r="I80" s="88"/>
      <c r="J80" s="92" t="s">
        <v>41</v>
      </c>
      <c r="K80" s="89" t="s">
        <v>17</v>
      </c>
      <c r="L80" s="93">
        <f>H80</f>
        <v>500000</v>
      </c>
      <c r="M80" s="56"/>
      <c r="N80" s="94"/>
      <c r="P80" s="1"/>
    </row>
    <row r="81" spans="1:16" s="33" customFormat="1" ht="29.25" customHeight="1" thickBot="1" x14ac:dyDescent="0.25">
      <c r="A81" s="266" t="s">
        <v>594</v>
      </c>
      <c r="B81" s="267"/>
      <c r="C81" s="267"/>
      <c r="D81" s="267"/>
      <c r="E81" s="267"/>
      <c r="F81" s="267"/>
      <c r="G81" s="267"/>
      <c r="H81" s="267"/>
      <c r="I81" s="267"/>
      <c r="J81" s="267"/>
      <c r="K81" s="267"/>
      <c r="L81" s="267"/>
      <c r="M81" s="267"/>
      <c r="N81" s="268"/>
      <c r="P81" s="1"/>
    </row>
    <row r="82" spans="1:16" s="98" customFormat="1" ht="21.75" customHeight="1" thickBot="1" x14ac:dyDescent="0.25">
      <c r="A82" s="97">
        <v>446</v>
      </c>
      <c r="B82" s="88" t="s">
        <v>105</v>
      </c>
      <c r="C82" s="89" t="s">
        <v>41</v>
      </c>
      <c r="D82" s="88" t="s">
        <v>9</v>
      </c>
      <c r="E82" s="90">
        <v>200000</v>
      </c>
      <c r="F82" s="89" t="s">
        <v>47</v>
      </c>
      <c r="G82" s="90">
        <v>0</v>
      </c>
      <c r="H82" s="91">
        <f>E82-G82</f>
        <v>200000</v>
      </c>
      <c r="I82" s="88"/>
      <c r="J82" s="92" t="s">
        <v>41</v>
      </c>
      <c r="K82" s="89" t="s">
        <v>15</v>
      </c>
      <c r="L82" s="93">
        <f>H82</f>
        <v>200000</v>
      </c>
      <c r="M82" s="56"/>
      <c r="N82" s="94"/>
      <c r="O82" s="104"/>
    </row>
    <row r="83" spans="1:16" s="98" customFormat="1" ht="27.75" customHeight="1" thickBot="1" x14ac:dyDescent="0.25">
      <c r="A83" s="260" t="s">
        <v>537</v>
      </c>
      <c r="B83" s="261"/>
      <c r="C83" s="261"/>
      <c r="D83" s="261"/>
      <c r="E83" s="261"/>
      <c r="F83" s="261"/>
      <c r="G83" s="261"/>
      <c r="H83" s="261"/>
      <c r="I83" s="261"/>
      <c r="J83" s="261"/>
      <c r="K83" s="261"/>
      <c r="L83" s="261"/>
      <c r="M83" s="261"/>
      <c r="N83" s="262"/>
      <c r="O83" s="104"/>
    </row>
    <row r="84" spans="1:16" ht="24.75" thickBot="1" x14ac:dyDescent="0.25">
      <c r="A84" s="77">
        <v>447</v>
      </c>
      <c r="B84" s="22" t="s">
        <v>105</v>
      </c>
      <c r="C84" s="30" t="s">
        <v>21</v>
      </c>
      <c r="D84" s="22" t="s">
        <v>9</v>
      </c>
      <c r="E84" s="34">
        <v>6800000</v>
      </c>
      <c r="F84" s="30" t="s">
        <v>47</v>
      </c>
      <c r="G84" s="34">
        <v>0</v>
      </c>
      <c r="H84" s="35">
        <f>E84-G84</f>
        <v>6800000</v>
      </c>
      <c r="I84" s="22"/>
      <c r="J84" s="23" t="s">
        <v>21</v>
      </c>
      <c r="K84" s="30" t="s">
        <v>453</v>
      </c>
      <c r="L84" s="32">
        <f>H84</f>
        <v>6800000</v>
      </c>
      <c r="M84" s="56"/>
      <c r="N84" s="55"/>
    </row>
    <row r="85" spans="1:16" ht="27" customHeight="1" thickBot="1" x14ac:dyDescent="0.25">
      <c r="A85" s="256" t="s">
        <v>516</v>
      </c>
      <c r="B85" s="257"/>
      <c r="C85" s="257"/>
      <c r="D85" s="257"/>
      <c r="E85" s="257"/>
      <c r="F85" s="257"/>
      <c r="G85" s="257"/>
      <c r="H85" s="257"/>
      <c r="I85" s="257"/>
      <c r="J85" s="257"/>
      <c r="K85" s="257"/>
      <c r="L85" s="257"/>
      <c r="M85" s="257"/>
      <c r="N85" s="258"/>
    </row>
    <row r="86" spans="1:16" ht="23.25" customHeight="1" thickBot="1" x14ac:dyDescent="0.25">
      <c r="A86" s="77">
        <v>448</v>
      </c>
      <c r="B86" s="22" t="s">
        <v>105</v>
      </c>
      <c r="C86" s="30" t="s">
        <v>41</v>
      </c>
      <c r="D86" s="22" t="s">
        <v>9</v>
      </c>
      <c r="E86" s="34">
        <v>2800000</v>
      </c>
      <c r="F86" s="30" t="s">
        <v>47</v>
      </c>
      <c r="G86" s="34">
        <v>0</v>
      </c>
      <c r="H86" s="35">
        <f>E86-G86</f>
        <v>2800000</v>
      </c>
      <c r="I86" s="22"/>
      <c r="J86" s="23" t="s">
        <v>41</v>
      </c>
      <c r="K86" s="30" t="s">
        <v>495</v>
      </c>
      <c r="L86" s="32">
        <f>H86</f>
        <v>2800000</v>
      </c>
      <c r="M86" s="56"/>
      <c r="N86" s="55"/>
    </row>
    <row r="87" spans="1:16" ht="25.5" customHeight="1" thickBot="1" x14ac:dyDescent="0.25">
      <c r="A87" s="256" t="s">
        <v>517</v>
      </c>
      <c r="B87" s="257"/>
      <c r="C87" s="257"/>
      <c r="D87" s="257"/>
      <c r="E87" s="257"/>
      <c r="F87" s="257"/>
      <c r="G87" s="257"/>
      <c r="H87" s="257"/>
      <c r="I87" s="257"/>
      <c r="J87" s="257"/>
      <c r="K87" s="257"/>
      <c r="L87" s="257"/>
      <c r="M87" s="257"/>
      <c r="N87" s="258"/>
    </row>
    <row r="88" spans="1:16" ht="24" customHeight="1" thickBot="1" x14ac:dyDescent="0.25">
      <c r="A88" s="77">
        <v>449</v>
      </c>
      <c r="B88" s="22" t="s">
        <v>105</v>
      </c>
      <c r="C88" s="30" t="s">
        <v>13</v>
      </c>
      <c r="D88" s="22" t="s">
        <v>9</v>
      </c>
      <c r="E88" s="34">
        <v>3000000</v>
      </c>
      <c r="F88" s="30" t="s">
        <v>47</v>
      </c>
      <c r="G88" s="34">
        <v>0</v>
      </c>
      <c r="H88" s="35">
        <f>E88-G88</f>
        <v>3000000</v>
      </c>
      <c r="I88" s="22"/>
      <c r="J88" s="23" t="s">
        <v>13</v>
      </c>
      <c r="K88" s="30" t="s">
        <v>14</v>
      </c>
      <c r="L88" s="32">
        <f>H88</f>
        <v>3000000</v>
      </c>
      <c r="M88" s="56"/>
      <c r="N88" s="55"/>
    </row>
    <row r="89" spans="1:16" ht="26.25" customHeight="1" thickBot="1" x14ac:dyDescent="0.25">
      <c r="A89" s="256" t="s">
        <v>518</v>
      </c>
      <c r="B89" s="257"/>
      <c r="C89" s="257"/>
      <c r="D89" s="257"/>
      <c r="E89" s="257"/>
      <c r="F89" s="257"/>
      <c r="G89" s="257"/>
      <c r="H89" s="257"/>
      <c r="I89" s="257"/>
      <c r="J89" s="257"/>
      <c r="K89" s="257"/>
      <c r="L89" s="257"/>
      <c r="M89" s="257"/>
      <c r="N89" s="258"/>
    </row>
    <row r="90" spans="1:16" ht="21.75" customHeight="1" thickBot="1" x14ac:dyDescent="0.25">
      <c r="A90" s="77">
        <v>450</v>
      </c>
      <c r="B90" s="22" t="s">
        <v>105</v>
      </c>
      <c r="C90" s="30" t="s">
        <v>41</v>
      </c>
      <c r="D90" s="22" t="s">
        <v>9</v>
      </c>
      <c r="E90" s="34">
        <v>2500000</v>
      </c>
      <c r="F90" s="30" t="s">
        <v>47</v>
      </c>
      <c r="G90" s="34">
        <v>0</v>
      </c>
      <c r="H90" s="35">
        <f>E90-G90</f>
        <v>2500000</v>
      </c>
      <c r="I90" s="22"/>
      <c r="J90" s="23" t="s">
        <v>41</v>
      </c>
      <c r="K90" s="30" t="s">
        <v>44</v>
      </c>
      <c r="L90" s="32">
        <f>H90</f>
        <v>2500000</v>
      </c>
      <c r="M90" s="56"/>
      <c r="N90" s="55"/>
    </row>
    <row r="91" spans="1:16" ht="30" customHeight="1" thickBot="1" x14ac:dyDescent="0.25">
      <c r="A91" s="256" t="s">
        <v>519</v>
      </c>
      <c r="B91" s="257"/>
      <c r="C91" s="257"/>
      <c r="D91" s="257"/>
      <c r="E91" s="257"/>
      <c r="F91" s="257"/>
      <c r="G91" s="257"/>
      <c r="H91" s="257"/>
      <c r="I91" s="257"/>
      <c r="J91" s="257"/>
      <c r="K91" s="257"/>
      <c r="L91" s="257"/>
      <c r="M91" s="257"/>
      <c r="N91" s="258"/>
    </row>
    <row r="92" spans="1:16" ht="24" customHeight="1" thickBot="1" x14ac:dyDescent="0.25">
      <c r="A92" s="77">
        <v>451</v>
      </c>
      <c r="B92" s="22" t="s">
        <v>105</v>
      </c>
      <c r="C92" s="30" t="s">
        <v>41</v>
      </c>
      <c r="D92" s="22" t="s">
        <v>9</v>
      </c>
      <c r="E92" s="34">
        <v>1000000</v>
      </c>
      <c r="F92" s="30" t="s">
        <v>47</v>
      </c>
      <c r="G92" s="34">
        <v>0</v>
      </c>
      <c r="H92" s="35">
        <f>E92-G7018</f>
        <v>1000000</v>
      </c>
      <c r="I92" s="22"/>
      <c r="J92" s="23" t="s">
        <v>41</v>
      </c>
      <c r="K92" s="30" t="s">
        <v>520</v>
      </c>
      <c r="L92" s="32">
        <f>H92</f>
        <v>1000000</v>
      </c>
      <c r="M92" s="56"/>
      <c r="N92" s="55"/>
    </row>
    <row r="93" spans="1:16" ht="30" customHeight="1" thickBot="1" x14ac:dyDescent="0.25">
      <c r="A93" s="256" t="s">
        <v>626</v>
      </c>
      <c r="B93" s="257"/>
      <c r="C93" s="257"/>
      <c r="D93" s="257"/>
      <c r="E93" s="257"/>
      <c r="F93" s="257"/>
      <c r="G93" s="257"/>
      <c r="H93" s="257"/>
      <c r="I93" s="257"/>
      <c r="J93" s="257"/>
      <c r="K93" s="257"/>
      <c r="L93" s="257"/>
      <c r="M93" s="257"/>
      <c r="N93" s="258"/>
    </row>
    <row r="94" spans="1:16" ht="22.5" customHeight="1" thickBot="1" x14ac:dyDescent="0.25">
      <c r="A94" s="77">
        <v>452</v>
      </c>
      <c r="B94" s="22" t="s">
        <v>105</v>
      </c>
      <c r="C94" s="30" t="s">
        <v>41</v>
      </c>
      <c r="D94" s="22" t="s">
        <v>9</v>
      </c>
      <c r="E94" s="34">
        <v>400000</v>
      </c>
      <c r="F94" s="30" t="s">
        <v>47</v>
      </c>
      <c r="G94" s="34">
        <v>0</v>
      </c>
      <c r="H94" s="35">
        <f>E94-G94</f>
        <v>400000</v>
      </c>
      <c r="I94" s="22"/>
      <c r="J94" s="23" t="s">
        <v>41</v>
      </c>
      <c r="K94" s="30" t="s">
        <v>521</v>
      </c>
      <c r="L94" s="32">
        <f>H94</f>
        <v>400000</v>
      </c>
      <c r="M94" s="56"/>
      <c r="N94" s="55"/>
    </row>
    <row r="95" spans="1:16" ht="27" customHeight="1" thickBot="1" x14ac:dyDescent="0.25">
      <c r="A95" s="256" t="s">
        <v>627</v>
      </c>
      <c r="B95" s="257"/>
      <c r="C95" s="257"/>
      <c r="D95" s="257"/>
      <c r="E95" s="257"/>
      <c r="F95" s="257"/>
      <c r="G95" s="257"/>
      <c r="H95" s="257"/>
      <c r="I95" s="257"/>
      <c r="J95" s="257"/>
      <c r="K95" s="257"/>
      <c r="L95" s="257"/>
      <c r="M95" s="257"/>
      <c r="N95" s="258"/>
    </row>
    <row r="96" spans="1:16" ht="23.25" customHeight="1" thickBot="1" x14ac:dyDescent="0.25">
      <c r="A96" s="77">
        <v>453</v>
      </c>
      <c r="B96" s="22" t="s">
        <v>105</v>
      </c>
      <c r="C96" s="30" t="s">
        <v>41</v>
      </c>
      <c r="D96" s="22" t="s">
        <v>9</v>
      </c>
      <c r="E96" s="34">
        <v>5500000</v>
      </c>
      <c r="F96" s="30" t="s">
        <v>47</v>
      </c>
      <c r="G96" s="34">
        <v>0</v>
      </c>
      <c r="H96" s="35">
        <f>E96-G96</f>
        <v>5500000</v>
      </c>
      <c r="I96" s="22"/>
      <c r="J96" s="23" t="s">
        <v>41</v>
      </c>
      <c r="K96" s="30" t="s">
        <v>522</v>
      </c>
      <c r="L96" s="32">
        <f>H96</f>
        <v>5500000</v>
      </c>
      <c r="M96" s="56"/>
      <c r="N96" s="55"/>
    </row>
    <row r="97" spans="1:16" ht="31.5" customHeight="1" thickBot="1" x14ac:dyDescent="0.25">
      <c r="A97" s="256" t="s">
        <v>523</v>
      </c>
      <c r="B97" s="257"/>
      <c r="C97" s="257"/>
      <c r="D97" s="257"/>
      <c r="E97" s="257"/>
      <c r="F97" s="257"/>
      <c r="G97" s="257"/>
      <c r="H97" s="257"/>
      <c r="I97" s="257"/>
      <c r="J97" s="257"/>
      <c r="K97" s="257"/>
      <c r="L97" s="257"/>
      <c r="M97" s="257"/>
      <c r="N97" s="258"/>
    </row>
    <row r="98" spans="1:16" s="98" customFormat="1" ht="24" customHeight="1" thickBot="1" x14ac:dyDescent="0.25">
      <c r="A98" s="97">
        <v>454</v>
      </c>
      <c r="B98" s="88" t="s">
        <v>105</v>
      </c>
      <c r="C98" s="89" t="s">
        <v>41</v>
      </c>
      <c r="D98" s="88" t="s">
        <v>9</v>
      </c>
      <c r="E98" s="90">
        <v>2000000</v>
      </c>
      <c r="F98" s="89" t="s">
        <v>47</v>
      </c>
      <c r="G98" s="90">
        <v>0</v>
      </c>
      <c r="H98" s="91">
        <f>E98-G98</f>
        <v>2000000</v>
      </c>
      <c r="I98" s="88"/>
      <c r="J98" s="92" t="s">
        <v>41</v>
      </c>
      <c r="K98" s="89" t="s">
        <v>17</v>
      </c>
      <c r="L98" s="93">
        <f>H98</f>
        <v>2000000</v>
      </c>
      <c r="M98" s="56"/>
      <c r="N98" s="94"/>
      <c r="O98" s="104"/>
    </row>
    <row r="99" spans="1:16" s="98" customFormat="1" ht="27" customHeight="1" thickBot="1" x14ac:dyDescent="0.25">
      <c r="A99" s="260" t="s">
        <v>596</v>
      </c>
      <c r="B99" s="261"/>
      <c r="C99" s="261"/>
      <c r="D99" s="261"/>
      <c r="E99" s="261"/>
      <c r="F99" s="261"/>
      <c r="G99" s="261"/>
      <c r="H99" s="261"/>
      <c r="I99" s="261"/>
      <c r="J99" s="261"/>
      <c r="K99" s="261"/>
      <c r="L99" s="261"/>
      <c r="M99" s="261"/>
      <c r="N99" s="262"/>
      <c r="O99" s="104"/>
    </row>
    <row r="100" spans="1:16" s="98" customFormat="1" ht="24" customHeight="1" thickBot="1" x14ac:dyDescent="0.25">
      <c r="A100" s="97">
        <v>455</v>
      </c>
      <c r="B100" s="88" t="s">
        <v>105</v>
      </c>
      <c r="C100" s="89" t="s">
        <v>41</v>
      </c>
      <c r="D100" s="88" t="s">
        <v>9</v>
      </c>
      <c r="E100" s="90">
        <v>9000000</v>
      </c>
      <c r="F100" s="89" t="s">
        <v>47</v>
      </c>
      <c r="G100" s="90">
        <v>0</v>
      </c>
      <c r="H100" s="91">
        <f>E100-G100</f>
        <v>9000000</v>
      </c>
      <c r="I100" s="88"/>
      <c r="J100" s="92" t="s">
        <v>41</v>
      </c>
      <c r="K100" s="89" t="s">
        <v>17</v>
      </c>
      <c r="L100" s="93">
        <f>H100</f>
        <v>9000000</v>
      </c>
      <c r="M100" s="56"/>
      <c r="N100" s="94"/>
      <c r="O100" s="104"/>
    </row>
    <row r="101" spans="1:16" s="98" customFormat="1" ht="24.75" customHeight="1" thickBot="1" x14ac:dyDescent="0.25">
      <c r="A101" s="260" t="s">
        <v>597</v>
      </c>
      <c r="B101" s="261"/>
      <c r="C101" s="261"/>
      <c r="D101" s="261"/>
      <c r="E101" s="261"/>
      <c r="F101" s="261"/>
      <c r="G101" s="261"/>
      <c r="H101" s="261"/>
      <c r="I101" s="261"/>
      <c r="J101" s="261"/>
      <c r="K101" s="261"/>
      <c r="L101" s="261"/>
      <c r="M101" s="261"/>
      <c r="N101" s="262"/>
      <c r="O101" s="104"/>
    </row>
    <row r="102" spans="1:16" s="98" customFormat="1" ht="23.25" customHeight="1" thickBot="1" x14ac:dyDescent="0.25">
      <c r="A102" s="97">
        <v>456</v>
      </c>
      <c r="B102" s="88" t="s">
        <v>105</v>
      </c>
      <c r="C102" s="89" t="s">
        <v>41</v>
      </c>
      <c r="D102" s="88" t="s">
        <v>9</v>
      </c>
      <c r="E102" s="90">
        <v>9000000</v>
      </c>
      <c r="F102" s="89" t="s">
        <v>47</v>
      </c>
      <c r="G102" s="90">
        <v>0</v>
      </c>
      <c r="H102" s="91">
        <f>E102-G102</f>
        <v>9000000</v>
      </c>
      <c r="I102" s="88"/>
      <c r="J102" s="92" t="s">
        <v>41</v>
      </c>
      <c r="K102" s="89" t="s">
        <v>17</v>
      </c>
      <c r="L102" s="93">
        <f>H102</f>
        <v>9000000</v>
      </c>
      <c r="M102" s="56"/>
      <c r="N102" s="94"/>
      <c r="O102" s="104"/>
    </row>
    <row r="103" spans="1:16" s="98" customFormat="1" ht="27" customHeight="1" thickBot="1" x14ac:dyDescent="0.25">
      <c r="A103" s="260" t="s">
        <v>672</v>
      </c>
      <c r="B103" s="261"/>
      <c r="C103" s="261"/>
      <c r="D103" s="261"/>
      <c r="E103" s="261"/>
      <c r="F103" s="261"/>
      <c r="G103" s="261"/>
      <c r="H103" s="261"/>
      <c r="I103" s="261"/>
      <c r="J103" s="261"/>
      <c r="K103" s="261"/>
      <c r="L103" s="261"/>
      <c r="M103" s="261"/>
      <c r="N103" s="262"/>
      <c r="O103" s="104"/>
    </row>
    <row r="104" spans="1:16" s="98" customFormat="1" ht="27.75" customHeight="1" thickBot="1" x14ac:dyDescent="0.25">
      <c r="A104" s="97">
        <v>457</v>
      </c>
      <c r="B104" s="88" t="s">
        <v>105</v>
      </c>
      <c r="C104" s="89" t="s">
        <v>41</v>
      </c>
      <c r="D104" s="88" t="s">
        <v>9</v>
      </c>
      <c r="E104" s="90">
        <v>9000000</v>
      </c>
      <c r="F104" s="89" t="s">
        <v>47</v>
      </c>
      <c r="G104" s="90">
        <v>0</v>
      </c>
      <c r="H104" s="91">
        <f>E104-G104</f>
        <v>9000000</v>
      </c>
      <c r="I104" s="88"/>
      <c r="J104" s="92" t="s">
        <v>41</v>
      </c>
      <c r="K104" s="89" t="s">
        <v>17</v>
      </c>
      <c r="L104" s="93">
        <f>H104</f>
        <v>9000000</v>
      </c>
      <c r="M104" s="56"/>
      <c r="N104" s="94"/>
      <c r="O104" s="104"/>
    </row>
    <row r="105" spans="1:16" s="98" customFormat="1" ht="25.5" customHeight="1" thickBot="1" x14ac:dyDescent="0.25">
      <c r="A105" s="260" t="s">
        <v>598</v>
      </c>
      <c r="B105" s="261"/>
      <c r="C105" s="261"/>
      <c r="D105" s="261"/>
      <c r="E105" s="261"/>
      <c r="F105" s="261"/>
      <c r="G105" s="261"/>
      <c r="H105" s="261"/>
      <c r="I105" s="261"/>
      <c r="J105" s="261"/>
      <c r="K105" s="261"/>
      <c r="L105" s="261"/>
      <c r="M105" s="261"/>
      <c r="N105" s="262"/>
      <c r="O105" s="104"/>
    </row>
    <row r="106" spans="1:16" s="98" customFormat="1" ht="22.5" customHeight="1" thickBot="1" x14ac:dyDescent="0.25">
      <c r="A106" s="97">
        <v>458</v>
      </c>
      <c r="B106" s="88" t="s">
        <v>105</v>
      </c>
      <c r="C106" s="89" t="s">
        <v>41</v>
      </c>
      <c r="D106" s="88" t="s">
        <v>9</v>
      </c>
      <c r="E106" s="90">
        <v>8000000</v>
      </c>
      <c r="F106" s="89" t="s">
        <v>47</v>
      </c>
      <c r="G106" s="90">
        <v>0</v>
      </c>
      <c r="H106" s="91">
        <f>E106-G106</f>
        <v>8000000</v>
      </c>
      <c r="I106" s="88"/>
      <c r="J106" s="92" t="s">
        <v>41</v>
      </c>
      <c r="K106" s="89" t="s">
        <v>17</v>
      </c>
      <c r="L106" s="93">
        <f>H106</f>
        <v>8000000</v>
      </c>
      <c r="M106" s="56"/>
      <c r="N106" s="94"/>
      <c r="O106" s="104"/>
    </row>
    <row r="107" spans="1:16" s="98" customFormat="1" ht="27.75" customHeight="1" thickBot="1" x14ac:dyDescent="0.25">
      <c r="A107" s="260" t="s">
        <v>599</v>
      </c>
      <c r="B107" s="261"/>
      <c r="C107" s="261"/>
      <c r="D107" s="261"/>
      <c r="E107" s="261"/>
      <c r="F107" s="261"/>
      <c r="G107" s="261"/>
      <c r="H107" s="261"/>
      <c r="I107" s="261"/>
      <c r="J107" s="261"/>
      <c r="K107" s="261"/>
      <c r="L107" s="261"/>
      <c r="M107" s="261"/>
      <c r="N107" s="262"/>
      <c r="O107" s="104"/>
    </row>
    <row r="108" spans="1:16" s="98" customFormat="1" ht="26.25" customHeight="1" thickBot="1" x14ac:dyDescent="0.25">
      <c r="A108" s="97">
        <v>459</v>
      </c>
      <c r="B108" s="88" t="s">
        <v>105</v>
      </c>
      <c r="C108" s="89" t="s">
        <v>123</v>
      </c>
      <c r="D108" s="88">
        <v>4955</v>
      </c>
      <c r="E108" s="90">
        <v>141259045.50999999</v>
      </c>
      <c r="F108" s="89" t="s">
        <v>47</v>
      </c>
      <c r="G108" s="90">
        <v>125620097</v>
      </c>
      <c r="H108" s="91">
        <f>E108-G108</f>
        <v>15638948.50999999</v>
      </c>
      <c r="I108" s="88"/>
      <c r="J108" s="92" t="s">
        <v>41</v>
      </c>
      <c r="K108" s="89" t="s">
        <v>17</v>
      </c>
      <c r="L108" s="93">
        <f>H108</f>
        <v>15638948.50999999</v>
      </c>
      <c r="M108" s="56"/>
      <c r="N108" s="94"/>
      <c r="O108" s="104"/>
    </row>
    <row r="109" spans="1:16" s="98" customFormat="1" ht="27.75" customHeight="1" thickBot="1" x14ac:dyDescent="0.25">
      <c r="A109" s="260" t="s">
        <v>629</v>
      </c>
      <c r="B109" s="261"/>
      <c r="C109" s="261"/>
      <c r="D109" s="261"/>
      <c r="E109" s="261"/>
      <c r="F109" s="261"/>
      <c r="G109" s="261"/>
      <c r="H109" s="261"/>
      <c r="I109" s="261"/>
      <c r="J109" s="261"/>
      <c r="K109" s="261"/>
      <c r="L109" s="261"/>
      <c r="M109" s="261"/>
      <c r="N109" s="262"/>
      <c r="O109" s="104"/>
    </row>
    <row r="110" spans="1:16" ht="12.75" thickBot="1" x14ac:dyDescent="0.25">
      <c r="A110" s="53"/>
      <c r="B110" s="25"/>
      <c r="C110" s="54"/>
      <c r="D110" s="25"/>
      <c r="E110" s="25"/>
      <c r="F110" s="54"/>
      <c r="G110" s="25"/>
      <c r="H110" s="25"/>
      <c r="I110" s="26"/>
      <c r="J110" s="27" t="s">
        <v>38</v>
      </c>
      <c r="K110" s="124"/>
      <c r="L110" s="28">
        <f>SUM(L7:L109)</f>
        <v>153838948.50999999</v>
      </c>
      <c r="M110" s="28">
        <f>SUM(M7:M78)</f>
        <v>0</v>
      </c>
      <c r="N110" s="112">
        <f>SUM(N7:N78)</f>
        <v>0</v>
      </c>
    </row>
    <row r="111" spans="1:16" x14ac:dyDescent="0.2">
      <c r="C111" s="10"/>
      <c r="J111" s="98"/>
      <c r="L111" s="103"/>
      <c r="M111" s="103"/>
      <c r="N111" s="113"/>
    </row>
    <row r="112" spans="1:16" s="33" customFormat="1" ht="12.75" thickBot="1" x14ac:dyDescent="0.25">
      <c r="A112" s="1"/>
      <c r="B112" s="1"/>
      <c r="C112" s="1"/>
      <c r="D112" s="1"/>
      <c r="E112" s="1"/>
      <c r="F112" s="10"/>
      <c r="G112" s="1"/>
      <c r="H112" s="1"/>
      <c r="I112" s="1"/>
      <c r="J112" s="1"/>
      <c r="K112" s="105"/>
      <c r="L112" s="45"/>
      <c r="M112" s="44"/>
      <c r="N112" s="105"/>
      <c r="P112" s="1"/>
    </row>
    <row r="113" spans="1:16" s="33" customFormat="1" ht="12.75" thickBot="1" x14ac:dyDescent="0.25">
      <c r="A113" s="174" t="s">
        <v>52</v>
      </c>
      <c r="B113" s="175"/>
      <c r="C113" s="176"/>
      <c r="D113" s="71" t="s">
        <v>53</v>
      </c>
      <c r="E113" s="71" t="s">
        <v>103</v>
      </c>
      <c r="F113" s="247" t="s">
        <v>55</v>
      </c>
      <c r="G113" s="176"/>
      <c r="H113" s="47" t="s">
        <v>54</v>
      </c>
      <c r="I113" s="174" t="s">
        <v>56</v>
      </c>
      <c r="J113" s="175"/>
      <c r="K113" s="175"/>
      <c r="L113" s="175"/>
      <c r="M113" s="175"/>
      <c r="N113" s="248"/>
      <c r="P113" s="1"/>
    </row>
    <row r="114" spans="1:16" s="33" customFormat="1" hidden="1" x14ac:dyDescent="0.2">
      <c r="A114" s="249" t="s">
        <v>402</v>
      </c>
      <c r="B114" s="250"/>
      <c r="C114" s="251"/>
      <c r="D114" s="79" t="s">
        <v>170</v>
      </c>
      <c r="E114" s="80"/>
      <c r="F114" s="252"/>
      <c r="G114" s="253"/>
      <c r="H114" s="81">
        <f>E114-F114</f>
        <v>0</v>
      </c>
      <c r="I114" s="270" t="s">
        <v>50</v>
      </c>
      <c r="J114" s="254"/>
      <c r="K114" s="254"/>
      <c r="L114" s="254"/>
      <c r="M114" s="254"/>
      <c r="N114" s="255"/>
      <c r="P114" s="1"/>
    </row>
    <row r="115" spans="1:16" s="33" customFormat="1" hidden="1" x14ac:dyDescent="0.2">
      <c r="A115" s="244" t="s">
        <v>601</v>
      </c>
      <c r="B115" s="245"/>
      <c r="C115" s="246"/>
      <c r="D115" s="82" t="s">
        <v>170</v>
      </c>
      <c r="E115" s="83"/>
      <c r="F115" s="205"/>
      <c r="G115" s="206"/>
      <c r="H115" s="84">
        <f>E115-F115</f>
        <v>0</v>
      </c>
      <c r="I115" s="269" t="s">
        <v>50</v>
      </c>
      <c r="J115" s="207"/>
      <c r="K115" s="207"/>
      <c r="L115" s="207"/>
      <c r="M115" s="207"/>
      <c r="N115" s="208"/>
      <c r="P115" s="1"/>
    </row>
    <row r="116" spans="1:16" s="33" customFormat="1" x14ac:dyDescent="0.2">
      <c r="A116" s="238" t="s">
        <v>32</v>
      </c>
      <c r="B116" s="239"/>
      <c r="C116" s="240"/>
      <c r="D116" s="72">
        <v>5071</v>
      </c>
      <c r="E116" s="46">
        <v>1058427</v>
      </c>
      <c r="F116" s="170">
        <f>L92</f>
        <v>1000000</v>
      </c>
      <c r="G116" s="171"/>
      <c r="H116" s="67">
        <f>E116-F116</f>
        <v>58427</v>
      </c>
      <c r="I116" s="259" t="s">
        <v>526</v>
      </c>
      <c r="J116" s="172"/>
      <c r="K116" s="172"/>
      <c r="L116" s="172"/>
      <c r="M116" s="172"/>
      <c r="N116" s="173"/>
      <c r="P116" s="1"/>
    </row>
    <row r="117" spans="1:16" s="33" customFormat="1" x14ac:dyDescent="0.2">
      <c r="A117" s="238" t="s">
        <v>32</v>
      </c>
      <c r="B117" s="239"/>
      <c r="C117" s="240"/>
      <c r="D117" s="72">
        <v>4015</v>
      </c>
      <c r="E117" s="46">
        <v>11420171</v>
      </c>
      <c r="F117" s="170">
        <f>L96</f>
        <v>5500000</v>
      </c>
      <c r="G117" s="171"/>
      <c r="H117" s="51">
        <f t="shared" ref="H117:H188" si="72">E117-F117</f>
        <v>5920171</v>
      </c>
      <c r="I117" s="259" t="s">
        <v>58</v>
      </c>
      <c r="J117" s="172"/>
      <c r="K117" s="172"/>
      <c r="L117" s="172"/>
      <c r="M117" s="172"/>
      <c r="N117" s="173"/>
      <c r="P117" s="1"/>
    </row>
    <row r="118" spans="1:16" s="33" customFormat="1" x14ac:dyDescent="0.2">
      <c r="A118" s="238" t="s">
        <v>32</v>
      </c>
      <c r="B118" s="239"/>
      <c r="C118" s="240"/>
      <c r="D118" s="72">
        <v>4011</v>
      </c>
      <c r="E118" s="46">
        <v>27175842.629999999</v>
      </c>
      <c r="F118" s="170">
        <f>L90</f>
        <v>2500000</v>
      </c>
      <c r="G118" s="171"/>
      <c r="H118" s="51">
        <f t="shared" si="72"/>
        <v>24675842.629999999</v>
      </c>
      <c r="I118" s="259" t="s">
        <v>59</v>
      </c>
      <c r="J118" s="172"/>
      <c r="K118" s="172"/>
      <c r="L118" s="172"/>
      <c r="M118" s="172"/>
      <c r="N118" s="173"/>
      <c r="P118" s="1"/>
    </row>
    <row r="119" spans="1:16" s="33" customFormat="1" x14ac:dyDescent="0.2">
      <c r="A119" s="241" t="s">
        <v>32</v>
      </c>
      <c r="B119" s="242"/>
      <c r="C119" s="243"/>
      <c r="D119" s="75">
        <v>3009</v>
      </c>
      <c r="E119" s="76">
        <v>29662247</v>
      </c>
      <c r="F119" s="190">
        <f>L82</f>
        <v>200000</v>
      </c>
      <c r="G119" s="191"/>
      <c r="H119" s="52">
        <f t="shared" si="72"/>
        <v>29462247</v>
      </c>
      <c r="I119" s="271" t="s">
        <v>60</v>
      </c>
      <c r="J119" s="192"/>
      <c r="K119" s="192"/>
      <c r="L119" s="192"/>
      <c r="M119" s="192"/>
      <c r="N119" s="193"/>
      <c r="P119" s="1"/>
    </row>
    <row r="120" spans="1:16" s="33" customFormat="1" x14ac:dyDescent="0.2">
      <c r="A120" s="238" t="s">
        <v>32</v>
      </c>
      <c r="B120" s="239"/>
      <c r="C120" s="240"/>
      <c r="D120" s="72">
        <v>3015</v>
      </c>
      <c r="E120" s="46">
        <v>5000000</v>
      </c>
      <c r="F120" s="170">
        <f>L94</f>
        <v>400000</v>
      </c>
      <c r="G120" s="171"/>
      <c r="H120" s="51">
        <f t="shared" si="72"/>
        <v>4600000</v>
      </c>
      <c r="I120" s="259" t="s">
        <v>61</v>
      </c>
      <c r="J120" s="172"/>
      <c r="K120" s="172"/>
      <c r="L120" s="172"/>
      <c r="M120" s="172"/>
      <c r="N120" s="173"/>
      <c r="P120" s="1"/>
    </row>
    <row r="121" spans="1:16" s="33" customFormat="1" ht="12" hidden="1" customHeight="1" x14ac:dyDescent="0.2">
      <c r="A121" s="238"/>
      <c r="B121" s="239"/>
      <c r="C121" s="240"/>
      <c r="D121" s="72"/>
      <c r="E121" s="46"/>
      <c r="F121" s="170"/>
      <c r="G121" s="171"/>
      <c r="H121" s="57"/>
      <c r="I121" s="259"/>
      <c r="J121" s="172"/>
      <c r="K121" s="172"/>
      <c r="L121" s="172"/>
      <c r="M121" s="172"/>
      <c r="N121" s="173"/>
      <c r="P121" s="1"/>
    </row>
    <row r="122" spans="1:16" s="33" customFormat="1" x14ac:dyDescent="0.2">
      <c r="A122" s="241" t="s">
        <v>32</v>
      </c>
      <c r="B122" s="242"/>
      <c r="C122" s="243"/>
      <c r="D122" s="75">
        <v>5072</v>
      </c>
      <c r="E122" s="76">
        <v>348112273</v>
      </c>
      <c r="F122" s="190">
        <f>L7+L9+L11+L13+L15+L17+L19+L21+L23+L25+L27+L29+L31+L33+L35+L37+L39+L41+L43+L45+L47+L49+L51+L53+L55+L57+L59+L61+L63+L65+L67+L69+L71+L73+L75+L77+L80+L98+L100+L102+L104+L106+L108</f>
        <v>131638948.50999999</v>
      </c>
      <c r="G122" s="191"/>
      <c r="H122" s="52">
        <f t="shared" si="72"/>
        <v>216473324.49000001</v>
      </c>
      <c r="I122" s="271" t="s">
        <v>62</v>
      </c>
      <c r="J122" s="192"/>
      <c r="K122" s="192"/>
      <c r="L122" s="192"/>
      <c r="M122" s="192"/>
      <c r="N122" s="193"/>
      <c r="P122" s="1"/>
    </row>
    <row r="123" spans="1:16" s="33" customFormat="1" ht="12" hidden="1" customHeight="1" x14ac:dyDescent="0.2">
      <c r="A123" s="238" t="s">
        <v>32</v>
      </c>
      <c r="B123" s="239"/>
      <c r="C123" s="240"/>
      <c r="D123" s="72">
        <v>4087</v>
      </c>
      <c r="E123" s="46"/>
      <c r="F123" s="170"/>
      <c r="G123" s="171"/>
      <c r="H123" s="51">
        <f t="shared" si="72"/>
        <v>0</v>
      </c>
      <c r="I123" s="259" t="s">
        <v>63</v>
      </c>
      <c r="J123" s="172"/>
      <c r="K123" s="172"/>
      <c r="L123" s="172"/>
      <c r="M123" s="172"/>
      <c r="N123" s="173"/>
      <c r="P123" s="1"/>
    </row>
    <row r="124" spans="1:16" s="33" customFormat="1" hidden="1" x14ac:dyDescent="0.2">
      <c r="A124" s="238" t="s">
        <v>32</v>
      </c>
      <c r="B124" s="239"/>
      <c r="C124" s="240"/>
      <c r="D124" s="82" t="s">
        <v>170</v>
      </c>
      <c r="E124" s="85"/>
      <c r="F124" s="205"/>
      <c r="G124" s="206"/>
      <c r="H124" s="86">
        <f t="shared" si="72"/>
        <v>0</v>
      </c>
      <c r="I124" s="269" t="s">
        <v>50</v>
      </c>
      <c r="J124" s="207"/>
      <c r="K124" s="207"/>
      <c r="L124" s="207"/>
      <c r="M124" s="207"/>
      <c r="N124" s="208"/>
      <c r="P124" s="1"/>
    </row>
    <row r="125" spans="1:16" s="33" customFormat="1" ht="12" hidden="1" customHeight="1" x14ac:dyDescent="0.2">
      <c r="A125" s="238" t="s">
        <v>32</v>
      </c>
      <c r="B125" s="239"/>
      <c r="C125" s="240"/>
      <c r="D125" s="72">
        <v>5188</v>
      </c>
      <c r="E125" s="46"/>
      <c r="F125" s="170"/>
      <c r="G125" s="171"/>
      <c r="H125" s="51">
        <f t="shared" si="72"/>
        <v>0</v>
      </c>
      <c r="I125" s="259" t="s">
        <v>73</v>
      </c>
      <c r="J125" s="172"/>
      <c r="K125" s="172"/>
      <c r="L125" s="172"/>
      <c r="M125" s="172"/>
      <c r="N125" s="173"/>
      <c r="P125" s="1"/>
    </row>
    <row r="126" spans="1:16" s="33" customFormat="1" ht="12" hidden="1" customHeight="1" x14ac:dyDescent="0.2">
      <c r="A126" s="238" t="s">
        <v>32</v>
      </c>
      <c r="B126" s="239"/>
      <c r="C126" s="240"/>
      <c r="D126" s="72">
        <v>5321</v>
      </c>
      <c r="E126" s="46"/>
      <c r="F126" s="170"/>
      <c r="G126" s="171"/>
      <c r="H126" s="51">
        <f t="shared" si="72"/>
        <v>0</v>
      </c>
      <c r="I126" s="259" t="s">
        <v>65</v>
      </c>
      <c r="J126" s="172"/>
      <c r="K126" s="172"/>
      <c r="L126" s="172"/>
      <c r="M126" s="172"/>
      <c r="N126" s="173"/>
      <c r="P126" s="1"/>
    </row>
    <row r="127" spans="1:16" s="33" customFormat="1" hidden="1" x14ac:dyDescent="0.2">
      <c r="A127" s="238" t="s">
        <v>32</v>
      </c>
      <c r="B127" s="239"/>
      <c r="C127" s="240"/>
      <c r="D127" s="72">
        <v>5525</v>
      </c>
      <c r="E127" s="46"/>
      <c r="F127" s="170"/>
      <c r="G127" s="171"/>
      <c r="H127" s="51">
        <f t="shared" si="72"/>
        <v>0</v>
      </c>
      <c r="I127" s="259" t="s">
        <v>72</v>
      </c>
      <c r="J127" s="172"/>
      <c r="K127" s="172"/>
      <c r="L127" s="172"/>
      <c r="M127" s="172"/>
      <c r="N127" s="173"/>
      <c r="P127" s="1"/>
    </row>
    <row r="128" spans="1:16" s="33" customFormat="1" x14ac:dyDescent="0.2">
      <c r="A128" s="238" t="s">
        <v>32</v>
      </c>
      <c r="B128" s="239"/>
      <c r="C128" s="240"/>
      <c r="D128" s="72">
        <v>3010</v>
      </c>
      <c r="E128" s="46">
        <v>30085498</v>
      </c>
      <c r="F128" s="170">
        <f>L86</f>
        <v>2800000</v>
      </c>
      <c r="G128" s="171"/>
      <c r="H128" s="51">
        <f t="shared" si="72"/>
        <v>27285498</v>
      </c>
      <c r="I128" s="259" t="s">
        <v>66</v>
      </c>
      <c r="J128" s="172"/>
      <c r="K128" s="172"/>
      <c r="L128" s="172"/>
      <c r="M128" s="172"/>
      <c r="N128" s="173"/>
      <c r="P128" s="1"/>
    </row>
    <row r="129" spans="1:16" s="33" customFormat="1" hidden="1" x14ac:dyDescent="0.2">
      <c r="A129" s="233" t="s">
        <v>33</v>
      </c>
      <c r="B129" s="234"/>
      <c r="C129" s="235"/>
      <c r="D129" s="72">
        <v>3040</v>
      </c>
      <c r="E129" s="46"/>
      <c r="F129" s="170"/>
      <c r="G129" s="171"/>
      <c r="H129" s="99">
        <f t="shared" si="72"/>
        <v>0</v>
      </c>
      <c r="I129" s="259" t="s">
        <v>458</v>
      </c>
      <c r="J129" s="172"/>
      <c r="K129" s="172"/>
      <c r="L129" s="172"/>
      <c r="M129" s="172"/>
      <c r="N129" s="173"/>
      <c r="P129" s="1"/>
    </row>
    <row r="130" spans="1:16" s="33" customFormat="1" hidden="1" x14ac:dyDescent="0.2">
      <c r="A130" s="233" t="s">
        <v>33</v>
      </c>
      <c r="B130" s="234"/>
      <c r="C130" s="235"/>
      <c r="D130" s="68">
        <v>5333</v>
      </c>
      <c r="E130" s="58"/>
      <c r="F130" s="236"/>
      <c r="G130" s="237"/>
      <c r="H130" s="69">
        <f>E130-F130</f>
        <v>0</v>
      </c>
      <c r="I130" s="259" t="s">
        <v>64</v>
      </c>
      <c r="J130" s="172"/>
      <c r="K130" s="172"/>
      <c r="L130" s="172"/>
      <c r="M130" s="172"/>
      <c r="N130" s="173"/>
      <c r="P130" s="1"/>
    </row>
    <row r="131" spans="1:16" s="33" customFormat="1" hidden="1" x14ac:dyDescent="0.2">
      <c r="A131" s="230" t="s">
        <v>456</v>
      </c>
      <c r="B131" s="231"/>
      <c r="C131" s="232"/>
      <c r="D131" s="72">
        <v>4125</v>
      </c>
      <c r="E131" s="46"/>
      <c r="F131" s="170"/>
      <c r="G131" s="171"/>
      <c r="H131" s="51">
        <f>E131-F131</f>
        <v>0</v>
      </c>
      <c r="I131" s="259" t="s">
        <v>457</v>
      </c>
      <c r="J131" s="172"/>
      <c r="K131" s="172"/>
      <c r="L131" s="172"/>
      <c r="M131" s="172"/>
      <c r="N131" s="173"/>
      <c r="P131" s="1"/>
    </row>
    <row r="132" spans="1:16" s="33" customFormat="1" hidden="1" x14ac:dyDescent="0.2">
      <c r="A132" s="218" t="s">
        <v>162</v>
      </c>
      <c r="B132" s="219"/>
      <c r="C132" s="220"/>
      <c r="D132" s="72">
        <v>6599</v>
      </c>
      <c r="E132" s="46"/>
      <c r="F132" s="170"/>
      <c r="G132" s="171"/>
      <c r="H132" s="51">
        <f t="shared" si="72"/>
        <v>0</v>
      </c>
      <c r="I132" s="259" t="s">
        <v>163</v>
      </c>
      <c r="J132" s="172"/>
      <c r="K132" s="172"/>
      <c r="L132" s="172"/>
      <c r="M132" s="172"/>
      <c r="N132" s="173"/>
      <c r="P132" s="1"/>
    </row>
    <row r="133" spans="1:16" s="33" customFormat="1" ht="12" hidden="1" customHeight="1" x14ac:dyDescent="0.2">
      <c r="A133" s="221"/>
      <c r="B133" s="222"/>
      <c r="C133" s="223"/>
      <c r="D133" s="72"/>
      <c r="E133" s="46"/>
      <c r="F133" s="170"/>
      <c r="G133" s="171"/>
      <c r="H133" s="51"/>
      <c r="I133" s="259"/>
      <c r="J133" s="172"/>
      <c r="K133" s="172"/>
      <c r="L133" s="172"/>
      <c r="M133" s="172"/>
      <c r="N133" s="173"/>
      <c r="P133" s="1"/>
    </row>
    <row r="134" spans="1:16" s="33" customFormat="1" hidden="1" x14ac:dyDescent="0.2">
      <c r="A134" s="221" t="s">
        <v>51</v>
      </c>
      <c r="B134" s="222"/>
      <c r="C134" s="223"/>
      <c r="D134" s="72">
        <v>4172</v>
      </c>
      <c r="E134" s="46"/>
      <c r="F134" s="170"/>
      <c r="G134" s="171"/>
      <c r="H134" s="51">
        <f t="shared" si="72"/>
        <v>0</v>
      </c>
      <c r="I134" s="259" t="s">
        <v>260</v>
      </c>
      <c r="J134" s="172"/>
      <c r="K134" s="172"/>
      <c r="L134" s="172"/>
      <c r="M134" s="172"/>
      <c r="N134" s="173"/>
      <c r="P134" s="1"/>
    </row>
    <row r="135" spans="1:16" s="33" customFormat="1" hidden="1" x14ac:dyDescent="0.2">
      <c r="A135" s="227" t="s">
        <v>34</v>
      </c>
      <c r="B135" s="228"/>
      <c r="C135" s="229"/>
      <c r="D135" s="82" t="s">
        <v>170</v>
      </c>
      <c r="E135" s="85"/>
      <c r="F135" s="205"/>
      <c r="G135" s="206"/>
      <c r="H135" s="100">
        <f t="shared" si="72"/>
        <v>0</v>
      </c>
      <c r="I135" s="269" t="s">
        <v>50</v>
      </c>
      <c r="J135" s="207"/>
      <c r="K135" s="207"/>
      <c r="L135" s="207"/>
      <c r="M135" s="207"/>
      <c r="N135" s="208"/>
      <c r="P135" s="1"/>
    </row>
    <row r="136" spans="1:16" s="33" customFormat="1" hidden="1" x14ac:dyDescent="0.2">
      <c r="A136" s="227" t="s">
        <v>34</v>
      </c>
      <c r="B136" s="228"/>
      <c r="C136" s="229"/>
      <c r="D136" s="72">
        <v>6129</v>
      </c>
      <c r="E136" s="46"/>
      <c r="F136" s="170"/>
      <c r="G136" s="171"/>
      <c r="H136" s="51">
        <f t="shared" si="72"/>
        <v>0</v>
      </c>
      <c r="I136" s="259" t="s">
        <v>131</v>
      </c>
      <c r="J136" s="172"/>
      <c r="K136" s="172"/>
      <c r="L136" s="172"/>
      <c r="M136" s="172"/>
      <c r="N136" s="173"/>
      <c r="P136" s="1"/>
    </row>
    <row r="137" spans="1:16" s="33" customFormat="1" hidden="1" x14ac:dyDescent="0.2">
      <c r="A137" s="227" t="s">
        <v>34</v>
      </c>
      <c r="B137" s="228"/>
      <c r="C137" s="229"/>
      <c r="D137" s="72">
        <v>4035</v>
      </c>
      <c r="E137" s="46"/>
      <c r="F137" s="170"/>
      <c r="G137" s="171"/>
      <c r="H137" s="51">
        <f t="shared" si="72"/>
        <v>0</v>
      </c>
      <c r="I137" s="259" t="s">
        <v>67</v>
      </c>
      <c r="J137" s="172"/>
      <c r="K137" s="172"/>
      <c r="L137" s="172"/>
      <c r="M137" s="172"/>
      <c r="N137" s="173"/>
      <c r="P137" s="1"/>
    </row>
    <row r="138" spans="1:16" s="33" customFormat="1" hidden="1" x14ac:dyDescent="0.2">
      <c r="A138" s="227" t="s">
        <v>34</v>
      </c>
      <c r="B138" s="228"/>
      <c r="C138" s="229"/>
      <c r="D138" s="72">
        <v>4478</v>
      </c>
      <c r="E138" s="46"/>
      <c r="F138" s="170"/>
      <c r="G138" s="171"/>
      <c r="H138" s="99">
        <f t="shared" si="72"/>
        <v>0</v>
      </c>
      <c r="I138" s="259" t="s">
        <v>68</v>
      </c>
      <c r="J138" s="172"/>
      <c r="K138" s="172"/>
      <c r="L138" s="172"/>
      <c r="M138" s="172"/>
      <c r="N138" s="173"/>
      <c r="P138" s="1"/>
    </row>
    <row r="139" spans="1:16" s="33" customFormat="1" ht="12" hidden="1" customHeight="1" x14ac:dyDescent="0.2">
      <c r="A139" s="227"/>
      <c r="B139" s="228"/>
      <c r="C139" s="229"/>
      <c r="D139" s="72"/>
      <c r="E139" s="46"/>
      <c r="F139" s="170"/>
      <c r="G139" s="171"/>
      <c r="H139" s="51"/>
      <c r="I139" s="259"/>
      <c r="J139" s="172"/>
      <c r="K139" s="172"/>
      <c r="L139" s="172"/>
      <c r="M139" s="172"/>
      <c r="N139" s="173"/>
      <c r="P139" s="1"/>
    </row>
    <row r="140" spans="1:16" s="33" customFormat="1" hidden="1" x14ac:dyDescent="0.2">
      <c r="A140" s="224" t="s">
        <v>35</v>
      </c>
      <c r="B140" s="225"/>
      <c r="C140" s="226"/>
      <c r="D140" s="82" t="s">
        <v>170</v>
      </c>
      <c r="E140" s="85"/>
      <c r="F140" s="205"/>
      <c r="G140" s="206"/>
      <c r="H140" s="86">
        <f t="shared" si="72"/>
        <v>0</v>
      </c>
      <c r="I140" s="269" t="s">
        <v>50</v>
      </c>
      <c r="J140" s="207"/>
      <c r="K140" s="207"/>
      <c r="L140" s="207"/>
      <c r="M140" s="207"/>
      <c r="N140" s="208"/>
      <c r="P140" s="1"/>
    </row>
    <row r="141" spans="1:16" s="33" customFormat="1" hidden="1" x14ac:dyDescent="0.2">
      <c r="A141" s="224" t="s">
        <v>35</v>
      </c>
      <c r="B141" s="225"/>
      <c r="C141" s="226"/>
      <c r="D141" s="68">
        <v>4044</v>
      </c>
      <c r="E141" s="37"/>
      <c r="F141" s="170"/>
      <c r="G141" s="171"/>
      <c r="H141" s="51">
        <f t="shared" si="72"/>
        <v>0</v>
      </c>
      <c r="I141" s="259" t="s">
        <v>677</v>
      </c>
      <c r="J141" s="172"/>
      <c r="K141" s="172"/>
      <c r="L141" s="172"/>
      <c r="M141" s="172"/>
      <c r="N141" s="173"/>
      <c r="P141" s="1"/>
    </row>
    <row r="142" spans="1:16" s="33" customFormat="1" x14ac:dyDescent="0.2">
      <c r="A142" s="224" t="s">
        <v>35</v>
      </c>
      <c r="B142" s="225"/>
      <c r="C142" s="226"/>
      <c r="D142" s="72">
        <v>3008</v>
      </c>
      <c r="E142" s="46">
        <v>40191989</v>
      </c>
      <c r="F142" s="170">
        <f>L88</f>
        <v>3000000</v>
      </c>
      <c r="G142" s="171"/>
      <c r="H142" s="51">
        <f t="shared" si="72"/>
        <v>37191989</v>
      </c>
      <c r="I142" s="259" t="s">
        <v>69</v>
      </c>
      <c r="J142" s="172"/>
      <c r="K142" s="172"/>
      <c r="L142" s="172"/>
      <c r="M142" s="172"/>
      <c r="N142" s="173"/>
      <c r="P142" s="1"/>
    </row>
    <row r="143" spans="1:16" s="33" customFormat="1" hidden="1" x14ac:dyDescent="0.2">
      <c r="A143" s="218" t="s">
        <v>161</v>
      </c>
      <c r="B143" s="219"/>
      <c r="C143" s="220"/>
      <c r="D143" s="72">
        <v>5068</v>
      </c>
      <c r="E143" s="46"/>
      <c r="F143" s="170"/>
      <c r="G143" s="171"/>
      <c r="H143" s="51">
        <f t="shared" si="72"/>
        <v>0</v>
      </c>
      <c r="I143" s="259" t="s">
        <v>165</v>
      </c>
      <c r="J143" s="172"/>
      <c r="K143" s="172"/>
      <c r="L143" s="172"/>
      <c r="M143" s="172"/>
      <c r="N143" s="173"/>
      <c r="P143" s="1"/>
    </row>
    <row r="144" spans="1:16" s="33" customFormat="1" hidden="1" x14ac:dyDescent="0.2">
      <c r="A144" s="218" t="s">
        <v>161</v>
      </c>
      <c r="B144" s="219"/>
      <c r="C144" s="220"/>
      <c r="D144" s="72">
        <v>6170</v>
      </c>
      <c r="E144" s="46"/>
      <c r="F144" s="170"/>
      <c r="G144" s="171"/>
      <c r="H144" s="51">
        <f t="shared" si="72"/>
        <v>0</v>
      </c>
      <c r="I144" s="259" t="s">
        <v>344</v>
      </c>
      <c r="J144" s="172"/>
      <c r="K144" s="172"/>
      <c r="L144" s="172"/>
      <c r="M144" s="172"/>
      <c r="N144" s="173"/>
      <c r="P144" s="1"/>
    </row>
    <row r="145" spans="1:16" s="33" customFormat="1" hidden="1" x14ac:dyDescent="0.2">
      <c r="A145" s="218" t="s">
        <v>161</v>
      </c>
      <c r="B145" s="219"/>
      <c r="C145" s="220"/>
      <c r="D145" s="82" t="s">
        <v>170</v>
      </c>
      <c r="E145" s="85"/>
      <c r="F145" s="205"/>
      <c r="G145" s="206"/>
      <c r="H145" s="86">
        <f t="shared" si="72"/>
        <v>0</v>
      </c>
      <c r="I145" s="269" t="s">
        <v>50</v>
      </c>
      <c r="J145" s="207"/>
      <c r="K145" s="207"/>
      <c r="L145" s="207"/>
      <c r="M145" s="207"/>
      <c r="N145" s="208"/>
      <c r="P145" s="1"/>
    </row>
    <row r="146" spans="1:16" s="33" customFormat="1" hidden="1" x14ac:dyDescent="0.2">
      <c r="A146" s="218" t="s">
        <v>161</v>
      </c>
      <c r="B146" s="219"/>
      <c r="C146" s="220"/>
      <c r="D146" s="72">
        <v>6151</v>
      </c>
      <c r="E146" s="46"/>
      <c r="F146" s="170"/>
      <c r="G146" s="171"/>
      <c r="H146" s="51">
        <f t="shared" si="72"/>
        <v>0</v>
      </c>
      <c r="I146" s="259" t="s">
        <v>504</v>
      </c>
      <c r="J146" s="172"/>
      <c r="K146" s="172"/>
      <c r="L146" s="172"/>
      <c r="M146" s="172"/>
      <c r="N146" s="173"/>
      <c r="P146" s="1"/>
    </row>
    <row r="147" spans="1:16" s="33" customFormat="1" hidden="1" x14ac:dyDescent="0.2">
      <c r="A147" s="218" t="s">
        <v>161</v>
      </c>
      <c r="B147" s="219"/>
      <c r="C147" s="220"/>
      <c r="D147" s="72">
        <v>6160</v>
      </c>
      <c r="E147" s="46"/>
      <c r="F147" s="170"/>
      <c r="G147" s="171"/>
      <c r="H147" s="51">
        <f t="shared" si="72"/>
        <v>0</v>
      </c>
      <c r="I147" s="259" t="s">
        <v>258</v>
      </c>
      <c r="J147" s="172"/>
      <c r="K147" s="172"/>
      <c r="L147" s="172"/>
      <c r="M147" s="172"/>
      <c r="N147" s="173"/>
      <c r="P147" s="1"/>
    </row>
    <row r="148" spans="1:16" s="33" customFormat="1" hidden="1" x14ac:dyDescent="0.2">
      <c r="A148" s="221" t="s">
        <v>505</v>
      </c>
      <c r="B148" s="222"/>
      <c r="C148" s="223"/>
      <c r="D148" s="72">
        <v>5075</v>
      </c>
      <c r="E148" s="46"/>
      <c r="F148" s="170"/>
      <c r="G148" s="171"/>
      <c r="H148" s="51">
        <f t="shared" si="72"/>
        <v>0</v>
      </c>
      <c r="I148" s="259" t="s">
        <v>506</v>
      </c>
      <c r="J148" s="172"/>
      <c r="K148" s="172"/>
      <c r="L148" s="172"/>
      <c r="M148" s="172"/>
      <c r="N148" s="173"/>
      <c r="P148" s="1"/>
    </row>
    <row r="149" spans="1:16" s="33" customFormat="1" hidden="1" x14ac:dyDescent="0.2">
      <c r="A149" s="215" t="s">
        <v>46</v>
      </c>
      <c r="B149" s="216"/>
      <c r="C149" s="217"/>
      <c r="D149" s="72">
        <v>4187</v>
      </c>
      <c r="E149" s="46"/>
      <c r="F149" s="170"/>
      <c r="G149" s="171"/>
      <c r="H149" s="51">
        <f t="shared" si="72"/>
        <v>0</v>
      </c>
      <c r="I149" s="259" t="s">
        <v>164</v>
      </c>
      <c r="J149" s="172"/>
      <c r="K149" s="172"/>
      <c r="L149" s="172"/>
      <c r="M149" s="172"/>
      <c r="N149" s="173"/>
      <c r="P149" s="1"/>
    </row>
    <row r="150" spans="1:16" s="33" customFormat="1" hidden="1" x14ac:dyDescent="0.2">
      <c r="A150" s="215" t="s">
        <v>46</v>
      </c>
      <c r="B150" s="216"/>
      <c r="C150" s="217"/>
      <c r="D150" s="72">
        <v>5542</v>
      </c>
      <c r="E150" s="46"/>
      <c r="F150" s="170"/>
      <c r="G150" s="171"/>
      <c r="H150" s="51">
        <f t="shared" si="72"/>
        <v>0</v>
      </c>
      <c r="I150" s="259" t="s">
        <v>70</v>
      </c>
      <c r="J150" s="172"/>
      <c r="K150" s="172"/>
      <c r="L150" s="172"/>
      <c r="M150" s="172"/>
      <c r="N150" s="173"/>
      <c r="P150" s="1"/>
    </row>
    <row r="151" spans="1:16" s="33" customFormat="1" hidden="1" x14ac:dyDescent="0.2">
      <c r="A151" s="215" t="s">
        <v>46</v>
      </c>
      <c r="B151" s="216"/>
      <c r="C151" s="217"/>
      <c r="D151" s="72">
        <v>4108</v>
      </c>
      <c r="E151" s="46"/>
      <c r="F151" s="170"/>
      <c r="G151" s="171"/>
      <c r="H151" s="51">
        <f t="shared" si="72"/>
        <v>0</v>
      </c>
      <c r="I151" s="259" t="s">
        <v>343</v>
      </c>
      <c r="J151" s="172"/>
      <c r="K151" s="172"/>
      <c r="L151" s="172"/>
      <c r="M151" s="172"/>
      <c r="N151" s="173"/>
      <c r="P151" s="1"/>
    </row>
    <row r="152" spans="1:16" s="33" customFormat="1" hidden="1" x14ac:dyDescent="0.2">
      <c r="A152" s="215" t="s">
        <v>46</v>
      </c>
      <c r="B152" s="216"/>
      <c r="C152" s="217"/>
      <c r="D152" s="82" t="s">
        <v>170</v>
      </c>
      <c r="E152" s="85"/>
      <c r="F152" s="205"/>
      <c r="G152" s="206"/>
      <c r="H152" s="86">
        <f t="shared" si="72"/>
        <v>0</v>
      </c>
      <c r="I152" s="269" t="s">
        <v>50</v>
      </c>
      <c r="J152" s="207"/>
      <c r="K152" s="207"/>
      <c r="L152" s="207"/>
      <c r="M152" s="207"/>
      <c r="N152" s="208"/>
      <c r="P152" s="1"/>
    </row>
    <row r="153" spans="1:16" s="33" customFormat="1" ht="12" hidden="1" customHeight="1" x14ac:dyDescent="0.2">
      <c r="A153" s="215" t="s">
        <v>46</v>
      </c>
      <c r="B153" s="216"/>
      <c r="C153" s="217"/>
      <c r="D153" s="72">
        <v>5760</v>
      </c>
      <c r="E153" s="46"/>
      <c r="F153" s="170"/>
      <c r="G153" s="171"/>
      <c r="H153" s="51">
        <f t="shared" si="72"/>
        <v>0</v>
      </c>
      <c r="I153" s="259" t="s">
        <v>71</v>
      </c>
      <c r="J153" s="172"/>
      <c r="K153" s="172"/>
      <c r="L153" s="172"/>
      <c r="M153" s="172"/>
      <c r="N153" s="173"/>
      <c r="P153" s="1"/>
    </row>
    <row r="154" spans="1:16" s="33" customFormat="1" hidden="1" x14ac:dyDescent="0.2">
      <c r="A154" s="212" t="s">
        <v>43</v>
      </c>
      <c r="B154" s="213"/>
      <c r="C154" s="214"/>
      <c r="D154" s="72">
        <v>6053</v>
      </c>
      <c r="E154" s="46"/>
      <c r="F154" s="170"/>
      <c r="G154" s="171"/>
      <c r="H154" s="51">
        <f t="shared" si="72"/>
        <v>0</v>
      </c>
      <c r="I154" s="259" t="s">
        <v>102</v>
      </c>
      <c r="J154" s="172"/>
      <c r="K154" s="172"/>
      <c r="L154" s="172"/>
      <c r="M154" s="172"/>
      <c r="N154" s="173"/>
      <c r="P154" s="1"/>
    </row>
    <row r="155" spans="1:16" s="33" customFormat="1" hidden="1" x14ac:dyDescent="0.2">
      <c r="A155" s="212" t="s">
        <v>43</v>
      </c>
      <c r="B155" s="213"/>
      <c r="C155" s="214"/>
      <c r="D155" s="72">
        <v>6011</v>
      </c>
      <c r="E155" s="46"/>
      <c r="F155" s="170"/>
      <c r="G155" s="171"/>
      <c r="H155" s="51">
        <f t="shared" si="72"/>
        <v>0</v>
      </c>
      <c r="I155" s="259" t="s">
        <v>659</v>
      </c>
      <c r="J155" s="172"/>
      <c r="K155" s="172"/>
      <c r="L155" s="172"/>
      <c r="M155" s="172"/>
      <c r="N155" s="173"/>
      <c r="P155" s="1"/>
    </row>
    <row r="156" spans="1:16" s="33" customFormat="1" hidden="1" x14ac:dyDescent="0.2">
      <c r="A156" s="209" t="s">
        <v>36</v>
      </c>
      <c r="B156" s="210"/>
      <c r="C156" s="211"/>
      <c r="D156" s="82" t="s">
        <v>170</v>
      </c>
      <c r="E156" s="85"/>
      <c r="F156" s="205"/>
      <c r="G156" s="206"/>
      <c r="H156" s="86">
        <f t="shared" si="72"/>
        <v>0</v>
      </c>
      <c r="I156" s="269" t="s">
        <v>50</v>
      </c>
      <c r="J156" s="207"/>
      <c r="K156" s="207"/>
      <c r="L156" s="207"/>
      <c r="M156" s="207"/>
      <c r="N156" s="208"/>
      <c r="P156" s="1"/>
    </row>
    <row r="157" spans="1:16" s="33" customFormat="1" hidden="1" x14ac:dyDescent="0.2">
      <c r="A157" s="209" t="s">
        <v>36</v>
      </c>
      <c r="B157" s="210"/>
      <c r="C157" s="211"/>
      <c r="D157" s="72">
        <v>6067</v>
      </c>
      <c r="E157" s="46"/>
      <c r="F157" s="170"/>
      <c r="G157" s="171"/>
      <c r="H157" s="51">
        <f t="shared" si="72"/>
        <v>0</v>
      </c>
      <c r="I157" s="259" t="s">
        <v>74</v>
      </c>
      <c r="J157" s="172"/>
      <c r="K157" s="172"/>
      <c r="L157" s="172"/>
      <c r="M157" s="172"/>
      <c r="N157" s="173"/>
      <c r="P157" s="1"/>
    </row>
    <row r="158" spans="1:16" s="33" customFormat="1" ht="12" hidden="1" customHeight="1" x14ac:dyDescent="0.2">
      <c r="A158" s="209"/>
      <c r="B158" s="210"/>
      <c r="C158" s="211"/>
      <c r="D158" s="72"/>
      <c r="E158" s="58"/>
      <c r="F158" s="170"/>
      <c r="G158" s="171"/>
      <c r="H158" s="51"/>
      <c r="I158" s="259"/>
      <c r="J158" s="172"/>
      <c r="K158" s="172"/>
      <c r="L158" s="172"/>
      <c r="M158" s="172"/>
      <c r="N158" s="173"/>
      <c r="P158" s="1"/>
    </row>
    <row r="159" spans="1:16" s="33" customFormat="1" hidden="1" x14ac:dyDescent="0.2">
      <c r="A159" s="209" t="s">
        <v>36</v>
      </c>
      <c r="B159" s="210"/>
      <c r="C159" s="211"/>
      <c r="D159" s="72">
        <v>6094</v>
      </c>
      <c r="E159" s="46"/>
      <c r="F159" s="170"/>
      <c r="G159" s="171"/>
      <c r="H159" s="51">
        <f t="shared" si="72"/>
        <v>0</v>
      </c>
      <c r="I159" s="259" t="s">
        <v>259</v>
      </c>
      <c r="J159" s="172"/>
      <c r="K159" s="172"/>
      <c r="L159" s="172"/>
      <c r="M159" s="172"/>
      <c r="N159" s="173"/>
      <c r="P159" s="1"/>
    </row>
    <row r="160" spans="1:16" s="33" customFormat="1" ht="12" hidden="1" customHeight="1" x14ac:dyDescent="0.2">
      <c r="A160" s="209"/>
      <c r="B160" s="210"/>
      <c r="C160" s="211"/>
      <c r="D160" s="72"/>
      <c r="E160" s="58"/>
      <c r="F160" s="170"/>
      <c r="G160" s="171"/>
      <c r="H160" s="51"/>
      <c r="I160" s="259"/>
      <c r="J160" s="172"/>
      <c r="K160" s="172"/>
      <c r="L160" s="172"/>
      <c r="M160" s="172"/>
      <c r="N160" s="173"/>
      <c r="P160" s="1"/>
    </row>
    <row r="161" spans="1:16" s="33" customFormat="1" ht="12.75" thickBot="1" x14ac:dyDescent="0.25">
      <c r="A161" s="202" t="s">
        <v>42</v>
      </c>
      <c r="B161" s="203"/>
      <c r="C161" s="204"/>
      <c r="D161" s="72">
        <v>5525</v>
      </c>
      <c r="E161" s="46">
        <v>23526702</v>
      </c>
      <c r="F161" s="170">
        <f>L84</f>
        <v>6800000</v>
      </c>
      <c r="G161" s="171"/>
      <c r="H161" s="51">
        <f t="shared" si="72"/>
        <v>16726702</v>
      </c>
      <c r="I161" s="259" t="s">
        <v>72</v>
      </c>
      <c r="J161" s="172"/>
      <c r="K161" s="172"/>
      <c r="L161" s="172"/>
      <c r="M161" s="172"/>
      <c r="N161" s="173"/>
      <c r="P161" s="1"/>
    </row>
    <row r="162" spans="1:16" s="33" customFormat="1" hidden="1" x14ac:dyDescent="0.2">
      <c r="A162" s="202" t="s">
        <v>42</v>
      </c>
      <c r="B162" s="203"/>
      <c r="C162" s="204"/>
      <c r="D162" s="72">
        <v>4066</v>
      </c>
      <c r="E162" s="46"/>
      <c r="F162" s="170"/>
      <c r="G162" s="171"/>
      <c r="H162" s="51">
        <f t="shared" si="72"/>
        <v>0</v>
      </c>
      <c r="I162" s="259" t="s">
        <v>101</v>
      </c>
      <c r="J162" s="172"/>
      <c r="K162" s="172"/>
      <c r="L162" s="172"/>
      <c r="M162" s="172"/>
      <c r="N162" s="173"/>
      <c r="P162" s="1"/>
    </row>
    <row r="163" spans="1:16" s="33" customFormat="1" ht="12" hidden="1" customHeight="1" x14ac:dyDescent="0.2">
      <c r="A163" s="202"/>
      <c r="B163" s="203"/>
      <c r="C163" s="204"/>
      <c r="D163" s="72"/>
      <c r="E163" s="46"/>
      <c r="F163" s="170"/>
      <c r="G163" s="171"/>
      <c r="H163" s="51"/>
      <c r="I163" s="259"/>
      <c r="J163" s="172"/>
      <c r="K163" s="172"/>
      <c r="L163" s="172"/>
      <c r="M163" s="172"/>
      <c r="N163" s="173"/>
      <c r="P163" s="1"/>
    </row>
    <row r="164" spans="1:16" s="33" customFormat="1" hidden="1" x14ac:dyDescent="0.2">
      <c r="A164" s="202" t="s">
        <v>42</v>
      </c>
      <c r="B164" s="203"/>
      <c r="C164" s="204"/>
      <c r="D164" s="82" t="s">
        <v>170</v>
      </c>
      <c r="E164" s="85"/>
      <c r="F164" s="205"/>
      <c r="G164" s="206"/>
      <c r="H164" s="86">
        <f t="shared" si="72"/>
        <v>0</v>
      </c>
      <c r="I164" s="269" t="s">
        <v>50</v>
      </c>
      <c r="J164" s="207"/>
      <c r="K164" s="207"/>
      <c r="L164" s="207"/>
      <c r="M164" s="207"/>
      <c r="N164" s="208"/>
      <c r="P164" s="1"/>
    </row>
    <row r="165" spans="1:16" s="33" customFormat="1" ht="12" hidden="1" customHeight="1" x14ac:dyDescent="0.2">
      <c r="A165" s="202"/>
      <c r="B165" s="203"/>
      <c r="C165" s="204"/>
      <c r="D165" s="72"/>
      <c r="E165" s="46"/>
      <c r="F165" s="170"/>
      <c r="G165" s="171"/>
      <c r="H165" s="51"/>
      <c r="I165" s="259"/>
      <c r="J165" s="172"/>
      <c r="K165" s="172"/>
      <c r="L165" s="172"/>
      <c r="M165" s="172"/>
      <c r="N165" s="173"/>
      <c r="P165" s="1"/>
    </row>
    <row r="166" spans="1:16" s="33" customFormat="1" ht="12" hidden="1" customHeight="1" x14ac:dyDescent="0.2">
      <c r="A166" s="202"/>
      <c r="B166" s="203"/>
      <c r="C166" s="204"/>
      <c r="D166" s="72"/>
      <c r="E166" s="46"/>
      <c r="F166" s="170"/>
      <c r="G166" s="171"/>
      <c r="H166" s="51"/>
      <c r="I166" s="259"/>
      <c r="J166" s="172"/>
      <c r="K166" s="172"/>
      <c r="L166" s="172"/>
      <c r="M166" s="172"/>
      <c r="N166" s="173"/>
      <c r="P166" s="1"/>
    </row>
    <row r="167" spans="1:16" s="33" customFormat="1" ht="12" hidden="1" customHeight="1" x14ac:dyDescent="0.2">
      <c r="A167" s="202"/>
      <c r="B167" s="203"/>
      <c r="C167" s="204"/>
      <c r="D167" s="72"/>
      <c r="E167" s="46"/>
      <c r="F167" s="170"/>
      <c r="G167" s="171"/>
      <c r="H167" s="51"/>
      <c r="I167" s="259"/>
      <c r="J167" s="172"/>
      <c r="K167" s="172"/>
      <c r="L167" s="172"/>
      <c r="M167" s="172"/>
      <c r="N167" s="173"/>
      <c r="P167" s="1"/>
    </row>
    <row r="168" spans="1:16" s="33" customFormat="1" hidden="1" x14ac:dyDescent="0.2">
      <c r="A168" s="202" t="s">
        <v>42</v>
      </c>
      <c r="B168" s="203"/>
      <c r="C168" s="204"/>
      <c r="D168" s="72">
        <v>4070</v>
      </c>
      <c r="E168" s="51"/>
      <c r="F168" s="170"/>
      <c r="G168" s="171"/>
      <c r="H168" s="51">
        <f t="shared" ref="H168:H171" si="73">E168-F168</f>
        <v>0</v>
      </c>
      <c r="I168" s="259" t="s">
        <v>166</v>
      </c>
      <c r="J168" s="172"/>
      <c r="K168" s="172"/>
      <c r="L168" s="172"/>
      <c r="M168" s="172"/>
      <c r="N168" s="173"/>
      <c r="P168" s="1"/>
    </row>
    <row r="169" spans="1:16" s="33" customFormat="1" ht="12" hidden="1" customHeight="1" x14ac:dyDescent="0.2">
      <c r="A169" s="202"/>
      <c r="B169" s="203"/>
      <c r="C169" s="204"/>
      <c r="D169" s="72"/>
      <c r="E169" s="51"/>
      <c r="F169" s="170"/>
      <c r="G169" s="171"/>
      <c r="H169" s="51"/>
      <c r="I169" s="259"/>
      <c r="J169" s="172"/>
      <c r="K169" s="172"/>
      <c r="L169" s="172"/>
      <c r="M169" s="172"/>
      <c r="N169" s="173"/>
      <c r="P169" s="1"/>
    </row>
    <row r="170" spans="1:16" s="33" customFormat="1" hidden="1" x14ac:dyDescent="0.2">
      <c r="A170" s="202" t="s">
        <v>221</v>
      </c>
      <c r="B170" s="203"/>
      <c r="C170" s="204"/>
      <c r="D170" s="72">
        <v>6250</v>
      </c>
      <c r="E170" s="46"/>
      <c r="F170" s="170"/>
      <c r="G170" s="171"/>
      <c r="H170" s="51">
        <f t="shared" si="73"/>
        <v>0</v>
      </c>
      <c r="I170" s="259" t="s">
        <v>222</v>
      </c>
      <c r="J170" s="172"/>
      <c r="K170" s="172"/>
      <c r="L170" s="172"/>
      <c r="M170" s="172"/>
      <c r="N170" s="173"/>
      <c r="P170" s="1"/>
    </row>
    <row r="171" spans="1:16" s="33" customFormat="1" hidden="1" x14ac:dyDescent="0.2">
      <c r="A171" s="202" t="s">
        <v>221</v>
      </c>
      <c r="B171" s="203"/>
      <c r="C171" s="204"/>
      <c r="D171" s="72">
        <v>6333</v>
      </c>
      <c r="E171" s="46"/>
      <c r="F171" s="170"/>
      <c r="G171" s="171"/>
      <c r="H171" s="51">
        <f t="shared" si="73"/>
        <v>0</v>
      </c>
      <c r="I171" s="259" t="s">
        <v>342</v>
      </c>
      <c r="J171" s="172"/>
      <c r="K171" s="172"/>
      <c r="L171" s="172"/>
      <c r="M171" s="172"/>
      <c r="N171" s="173"/>
      <c r="P171" s="1"/>
    </row>
    <row r="172" spans="1:16" s="33" customFormat="1" hidden="1" x14ac:dyDescent="0.2">
      <c r="A172" s="199" t="s">
        <v>129</v>
      </c>
      <c r="B172" s="200"/>
      <c r="C172" s="201"/>
      <c r="D172" s="72">
        <v>6231</v>
      </c>
      <c r="E172" s="46"/>
      <c r="F172" s="170"/>
      <c r="G172" s="171"/>
      <c r="H172" s="51">
        <f t="shared" si="72"/>
        <v>0</v>
      </c>
      <c r="I172" s="259" t="s">
        <v>130</v>
      </c>
      <c r="J172" s="172"/>
      <c r="K172" s="172"/>
      <c r="L172" s="172"/>
      <c r="M172" s="172"/>
      <c r="N172" s="173"/>
      <c r="P172" s="1"/>
    </row>
    <row r="173" spans="1:16" s="33" customFormat="1" hidden="1" x14ac:dyDescent="0.2">
      <c r="A173" s="199" t="s">
        <v>129</v>
      </c>
      <c r="B173" s="200"/>
      <c r="C173" s="201"/>
      <c r="D173" s="72">
        <v>4187</v>
      </c>
      <c r="E173" s="46"/>
      <c r="F173" s="170"/>
      <c r="G173" s="171"/>
      <c r="H173" s="51">
        <f t="shared" si="72"/>
        <v>0</v>
      </c>
      <c r="I173" s="259" t="s">
        <v>164</v>
      </c>
      <c r="J173" s="172"/>
      <c r="K173" s="172"/>
      <c r="L173" s="172"/>
      <c r="M173" s="172"/>
      <c r="N173" s="173"/>
      <c r="P173" s="1"/>
    </row>
    <row r="174" spans="1:16" s="33" customFormat="1" hidden="1" x14ac:dyDescent="0.2">
      <c r="A174" s="199"/>
      <c r="B174" s="200"/>
      <c r="C174" s="201"/>
      <c r="D174" s="72"/>
      <c r="E174" s="46"/>
      <c r="F174" s="115"/>
      <c r="G174" s="116"/>
      <c r="H174" s="51"/>
      <c r="I174" s="117"/>
      <c r="J174" s="118"/>
      <c r="K174" s="123"/>
      <c r="L174" s="118"/>
      <c r="M174" s="118"/>
      <c r="N174" s="121"/>
      <c r="P174" s="1"/>
    </row>
    <row r="175" spans="1:16" s="33" customFormat="1" hidden="1" x14ac:dyDescent="0.2">
      <c r="A175" s="199" t="s">
        <v>223</v>
      </c>
      <c r="B175" s="200"/>
      <c r="C175" s="201"/>
      <c r="D175" s="72">
        <v>4907</v>
      </c>
      <c r="E175" s="46"/>
      <c r="F175" s="170"/>
      <c r="G175" s="171"/>
      <c r="H175" s="99">
        <f t="shared" si="72"/>
        <v>0</v>
      </c>
      <c r="I175" s="272" t="s">
        <v>525</v>
      </c>
      <c r="J175" s="197"/>
      <c r="K175" s="197"/>
      <c r="L175" s="197"/>
      <c r="M175" s="197"/>
      <c r="N175" s="198"/>
      <c r="P175" s="1"/>
    </row>
    <row r="176" spans="1:16" s="33" customFormat="1" hidden="1" x14ac:dyDescent="0.2">
      <c r="A176" s="194" t="s">
        <v>256</v>
      </c>
      <c r="B176" s="195"/>
      <c r="C176" s="196"/>
      <c r="D176" s="72">
        <v>4081</v>
      </c>
      <c r="E176" s="46"/>
      <c r="F176" s="170"/>
      <c r="G176" s="171"/>
      <c r="H176" s="51">
        <f t="shared" si="72"/>
        <v>0</v>
      </c>
      <c r="I176" s="272" t="s">
        <v>257</v>
      </c>
      <c r="J176" s="197"/>
      <c r="K176" s="197"/>
      <c r="L176" s="197"/>
      <c r="M176" s="197"/>
      <c r="N176" s="198"/>
      <c r="P176" s="1"/>
    </row>
    <row r="177" spans="1:16" s="33" customFormat="1" ht="12" hidden="1" customHeight="1" x14ac:dyDescent="0.2">
      <c r="A177" s="187"/>
      <c r="B177" s="188"/>
      <c r="C177" s="189"/>
      <c r="D177" s="72"/>
      <c r="E177" s="46"/>
      <c r="F177" s="170"/>
      <c r="G177" s="171"/>
      <c r="H177" s="51"/>
      <c r="I177" s="259"/>
      <c r="J177" s="172"/>
      <c r="K177" s="172"/>
      <c r="L177" s="172"/>
      <c r="M177" s="172"/>
      <c r="N177" s="173"/>
      <c r="P177" s="1"/>
    </row>
    <row r="178" spans="1:16" s="33" customFormat="1" hidden="1" x14ac:dyDescent="0.2">
      <c r="A178" s="187" t="s">
        <v>37</v>
      </c>
      <c r="B178" s="188"/>
      <c r="C178" s="189"/>
      <c r="D178" s="72">
        <v>5082</v>
      </c>
      <c r="E178" s="46"/>
      <c r="F178" s="170"/>
      <c r="G178" s="171"/>
      <c r="H178" s="51">
        <f t="shared" si="72"/>
        <v>0</v>
      </c>
      <c r="I178" s="259" t="s">
        <v>139</v>
      </c>
      <c r="J178" s="172"/>
      <c r="K178" s="172"/>
      <c r="L178" s="172"/>
      <c r="M178" s="172"/>
      <c r="N178" s="173"/>
      <c r="P178" s="1"/>
    </row>
    <row r="179" spans="1:16" s="33" customFormat="1" hidden="1" x14ac:dyDescent="0.2">
      <c r="A179" s="187" t="s">
        <v>37</v>
      </c>
      <c r="B179" s="188"/>
      <c r="C179" s="189"/>
      <c r="D179" s="75">
        <v>5072</v>
      </c>
      <c r="E179" s="76"/>
      <c r="F179" s="190"/>
      <c r="G179" s="191"/>
      <c r="H179" s="99">
        <f t="shared" si="72"/>
        <v>0</v>
      </c>
      <c r="I179" s="271" t="s">
        <v>62</v>
      </c>
      <c r="J179" s="192"/>
      <c r="K179" s="192"/>
      <c r="L179" s="192"/>
      <c r="M179" s="192"/>
      <c r="N179" s="193"/>
      <c r="P179" s="1"/>
    </row>
    <row r="180" spans="1:16" s="33" customFormat="1" hidden="1" x14ac:dyDescent="0.2">
      <c r="A180" s="187" t="s">
        <v>37</v>
      </c>
      <c r="B180" s="188"/>
      <c r="C180" s="189"/>
      <c r="D180" s="72">
        <v>5320</v>
      </c>
      <c r="E180" s="46"/>
      <c r="F180" s="170"/>
      <c r="G180" s="171"/>
      <c r="H180" s="51">
        <f t="shared" si="72"/>
        <v>0</v>
      </c>
      <c r="I180" s="259" t="s">
        <v>341</v>
      </c>
      <c r="J180" s="172"/>
      <c r="K180" s="172"/>
      <c r="L180" s="172"/>
      <c r="M180" s="172"/>
      <c r="N180" s="173"/>
      <c r="P180" s="1"/>
    </row>
    <row r="181" spans="1:16" s="33" customFormat="1" hidden="1" x14ac:dyDescent="0.2">
      <c r="A181" s="187" t="s">
        <v>37</v>
      </c>
      <c r="B181" s="188"/>
      <c r="C181" s="189"/>
      <c r="D181" s="72">
        <v>6104</v>
      </c>
      <c r="E181" s="46"/>
      <c r="F181" s="170"/>
      <c r="G181" s="171"/>
      <c r="H181" s="51">
        <f>E181-F181</f>
        <v>0</v>
      </c>
      <c r="I181" s="259" t="s">
        <v>220</v>
      </c>
      <c r="J181" s="172"/>
      <c r="K181" s="172"/>
      <c r="L181" s="172"/>
      <c r="M181" s="172"/>
      <c r="N181" s="173"/>
      <c r="P181" s="1"/>
    </row>
    <row r="182" spans="1:16" s="33" customFormat="1" ht="12.75" hidden="1" thickBot="1" x14ac:dyDescent="0.25">
      <c r="A182" s="187" t="s">
        <v>37</v>
      </c>
      <c r="B182" s="188"/>
      <c r="C182" s="189"/>
      <c r="D182" s="72">
        <v>6332</v>
      </c>
      <c r="E182" s="46"/>
      <c r="F182" s="170"/>
      <c r="G182" s="171"/>
      <c r="H182" s="51">
        <f t="shared" si="72"/>
        <v>0</v>
      </c>
      <c r="I182" s="259" t="s">
        <v>111</v>
      </c>
      <c r="J182" s="172"/>
      <c r="K182" s="172"/>
      <c r="L182" s="172"/>
      <c r="M182" s="172"/>
      <c r="N182" s="173"/>
      <c r="P182" s="1"/>
    </row>
    <row r="183" spans="1:16" s="33" customFormat="1" ht="12" hidden="1" customHeight="1" x14ac:dyDescent="0.2">
      <c r="A183" s="187"/>
      <c r="B183" s="188"/>
      <c r="C183" s="189"/>
      <c r="D183" s="72"/>
      <c r="E183" s="46"/>
      <c r="F183" s="170"/>
      <c r="G183" s="171"/>
      <c r="H183" s="51"/>
      <c r="I183" s="259"/>
      <c r="J183" s="172"/>
      <c r="K183" s="172"/>
      <c r="L183" s="172"/>
      <c r="M183" s="172"/>
      <c r="N183" s="173"/>
      <c r="P183" s="1"/>
    </row>
    <row r="184" spans="1:16" s="33" customFormat="1" ht="12.75" hidden="1" customHeight="1" thickBot="1" x14ac:dyDescent="0.25">
      <c r="A184" s="181"/>
      <c r="B184" s="182"/>
      <c r="C184" s="183"/>
      <c r="D184" s="72"/>
      <c r="E184" s="46"/>
      <c r="F184" s="170"/>
      <c r="G184" s="171"/>
      <c r="H184" s="51"/>
      <c r="I184" s="259"/>
      <c r="J184" s="172"/>
      <c r="K184" s="172"/>
      <c r="L184" s="172"/>
      <c r="M184" s="172"/>
      <c r="N184" s="173"/>
      <c r="P184" s="1"/>
    </row>
    <row r="185" spans="1:16" s="33" customFormat="1" ht="12.75" hidden="1" thickBot="1" x14ac:dyDescent="0.25">
      <c r="A185" s="184" t="s">
        <v>160</v>
      </c>
      <c r="B185" s="185"/>
      <c r="C185" s="186"/>
      <c r="D185" s="72">
        <v>3420</v>
      </c>
      <c r="E185" s="51"/>
      <c r="F185" s="170"/>
      <c r="G185" s="171"/>
      <c r="H185" s="51">
        <f t="shared" ref="H185:H187" si="74">E185-F185</f>
        <v>0</v>
      </c>
      <c r="I185" s="259" t="s">
        <v>167</v>
      </c>
      <c r="J185" s="172"/>
      <c r="K185" s="172"/>
      <c r="L185" s="172"/>
      <c r="M185" s="172"/>
      <c r="N185" s="173"/>
      <c r="P185" s="1"/>
    </row>
    <row r="186" spans="1:16" s="33" customFormat="1" ht="12.75" hidden="1" thickBot="1" x14ac:dyDescent="0.25">
      <c r="A186" s="167" t="s">
        <v>80</v>
      </c>
      <c r="B186" s="168"/>
      <c r="C186" s="169"/>
      <c r="D186" s="72">
        <v>8019</v>
      </c>
      <c r="E186" s="46"/>
      <c r="F186" s="170"/>
      <c r="G186" s="171"/>
      <c r="H186" s="51">
        <f t="shared" si="74"/>
        <v>0</v>
      </c>
      <c r="I186" s="259" t="s">
        <v>224</v>
      </c>
      <c r="J186" s="172"/>
      <c r="K186" s="172"/>
      <c r="L186" s="172"/>
      <c r="M186" s="172"/>
      <c r="N186" s="173"/>
      <c r="P186" s="1"/>
    </row>
    <row r="187" spans="1:16" s="33" customFormat="1" ht="12.75" hidden="1" thickBot="1" x14ac:dyDescent="0.25">
      <c r="A187" s="167" t="s">
        <v>80</v>
      </c>
      <c r="B187" s="168"/>
      <c r="C187" s="169"/>
      <c r="D187" s="72">
        <v>965</v>
      </c>
      <c r="E187" s="46"/>
      <c r="F187" s="170"/>
      <c r="G187" s="171"/>
      <c r="H187" s="51">
        <f t="shared" si="74"/>
        <v>0</v>
      </c>
      <c r="I187" s="259" t="s">
        <v>244</v>
      </c>
      <c r="J187" s="172"/>
      <c r="K187" s="172"/>
      <c r="L187" s="172"/>
      <c r="M187" s="172"/>
      <c r="N187" s="173"/>
      <c r="P187" s="1"/>
    </row>
    <row r="188" spans="1:16" s="33" customFormat="1" ht="12.75" hidden="1" thickBot="1" x14ac:dyDescent="0.25">
      <c r="A188" s="167" t="s">
        <v>80</v>
      </c>
      <c r="B188" s="168"/>
      <c r="C188" s="169"/>
      <c r="D188" s="78">
        <v>956</v>
      </c>
      <c r="E188" s="37"/>
      <c r="F188" s="170"/>
      <c r="G188" s="171"/>
      <c r="H188" s="57">
        <f t="shared" si="72"/>
        <v>0</v>
      </c>
      <c r="I188" s="259" t="s">
        <v>81</v>
      </c>
      <c r="J188" s="172"/>
      <c r="K188" s="172"/>
      <c r="L188" s="172"/>
      <c r="M188" s="172"/>
      <c r="N188" s="173"/>
      <c r="P188" s="1"/>
    </row>
    <row r="189" spans="1:16" s="33" customFormat="1" ht="12.75" thickBot="1" x14ac:dyDescent="0.25">
      <c r="A189" s="174" t="s">
        <v>57</v>
      </c>
      <c r="B189" s="175"/>
      <c r="C189" s="176"/>
      <c r="D189" s="49"/>
      <c r="E189" s="50">
        <f>E114+E115+E116+E117+E118+E119+E120+E121+E122+E123+E124+E130+E125+E126+E127+E128+E129+E131+E132+E133+E134+E135+E136+E137+E138+E139+E140+E141+E142+E143+E144+E145+E146+E147+E148+E149+E150+E151+E152+E153+E154+E155+E156+E157+E158+E159+E160+E161+E162+E163+E164+E165+E166+E167+E168+E169+E170+E171+E172+E173+E175+E176+E177+E178+E179+E180+E181+E182+E183+E184+E185+E186+E187+E188</f>
        <v>516233149.63</v>
      </c>
      <c r="F189" s="177">
        <f>F114+F115+F116+F117+F118+F119+F120+F121+F122+F123+F124+F130+F125+F126+F127+F128+F129+F131+F132+F133+F134+F135+F136+F137+F138+F139+F140+F141+F142+F143+F144+F145+F146+F147+F148+F149+F150+F151+F152+F153+F154+F155+F156+F157+F158+F159+F160+F161+F162+F163+F164+F165+F166+F167+F168+F169+F170+F171+F172+F173+F175+F176+F177+F178+F179+F180+F181+F182+F183+F184+F185+F186+F187+F188</f>
        <v>153838948.50999999</v>
      </c>
      <c r="G189" s="178"/>
      <c r="H189" s="62">
        <f>H114+H115+H116+H117+H118+H119+H120+H121+H122+H123+H130+H124+H125+H126+H127+H128+H129+H131+H132+H133+H134+H135+H136+H137+H138+H139+H140+H141+H142+H143+H144+H145+H146+H147+H148+H149+H150+H151+H152+H153+H154+H155+H156+H157+H158+H159+H160+H161+H162+H163+H164+H165+H166+H167+H168+H169+H170+H171+H172+H173+H175+H176+H177+H178+H179+H180+H181+H182+H183+H184+H185+H186+H187+H188</f>
        <v>362394201.12</v>
      </c>
      <c r="I189" s="273"/>
      <c r="J189" s="179"/>
      <c r="K189" s="179"/>
      <c r="L189" s="179"/>
      <c r="M189" s="179"/>
      <c r="N189" s="180"/>
      <c r="P189" s="1"/>
    </row>
    <row r="190" spans="1:16" s="33" customFormat="1" ht="12.75" x14ac:dyDescent="0.2">
      <c r="A190" s="166" t="s">
        <v>600</v>
      </c>
      <c r="B190" s="166"/>
      <c r="C190" s="166"/>
      <c r="D190" s="166"/>
      <c r="E190" s="166"/>
      <c r="F190" s="166"/>
      <c r="G190" s="166"/>
      <c r="H190" s="166"/>
      <c r="I190" s="166"/>
      <c r="J190" s="166"/>
      <c r="K190" s="166"/>
      <c r="L190" s="166"/>
      <c r="M190" s="166"/>
      <c r="N190" s="166"/>
      <c r="P190" s="1"/>
    </row>
    <row r="191" spans="1:16" s="33" customFormat="1" hidden="1" x14ac:dyDescent="0.2">
      <c r="A191" s="44" t="s">
        <v>603</v>
      </c>
      <c r="B191" s="1"/>
      <c r="C191" s="1"/>
      <c r="D191" s="1"/>
      <c r="E191" s="1"/>
      <c r="F191" s="10"/>
      <c r="G191" s="1"/>
      <c r="H191" s="1"/>
      <c r="I191" s="1"/>
      <c r="J191" s="1"/>
      <c r="L191" s="13"/>
      <c r="M191" s="1"/>
      <c r="P191" s="1"/>
    </row>
    <row r="192" spans="1:16" s="33" customFormat="1" hidden="1" x14ac:dyDescent="0.2">
      <c r="A192" s="44" t="s">
        <v>678</v>
      </c>
      <c r="B192" s="1"/>
      <c r="C192" s="1"/>
      <c r="D192" s="1"/>
      <c r="E192" s="1"/>
      <c r="F192" s="10"/>
      <c r="G192" s="1"/>
      <c r="H192" s="1"/>
      <c r="I192" s="1"/>
      <c r="J192" s="1"/>
      <c r="K192" s="114"/>
      <c r="L192" s="59"/>
      <c r="M192" s="59"/>
      <c r="N192" s="114"/>
      <c r="P192" s="1"/>
    </row>
    <row r="193" spans="1:16" s="33" customFormat="1" hidden="1" x14ac:dyDescent="0.2">
      <c r="A193" s="44" t="s">
        <v>604</v>
      </c>
      <c r="B193" s="1"/>
      <c r="C193" s="1"/>
      <c r="D193" s="1"/>
      <c r="E193" s="1"/>
      <c r="F193" s="10"/>
      <c r="G193" s="1"/>
      <c r="H193" s="1"/>
      <c r="I193" s="1"/>
      <c r="J193" s="1"/>
      <c r="K193" s="114"/>
      <c r="L193" s="59"/>
      <c r="M193" s="59"/>
      <c r="N193" s="114"/>
      <c r="P193" s="1"/>
    </row>
    <row r="194" spans="1:16" s="33" customFormat="1" hidden="1" x14ac:dyDescent="0.2">
      <c r="A194" s="44" t="s">
        <v>617</v>
      </c>
      <c r="B194" s="1"/>
      <c r="C194" s="1"/>
      <c r="D194" s="1"/>
      <c r="E194" s="1"/>
      <c r="F194" s="10"/>
      <c r="G194" s="1"/>
      <c r="H194" s="1"/>
      <c r="I194" s="1"/>
      <c r="J194" s="1"/>
      <c r="K194" s="114"/>
      <c r="L194" s="73"/>
      <c r="M194" s="59"/>
      <c r="N194" s="114"/>
      <c r="P194" s="1"/>
    </row>
    <row r="195" spans="1:16" s="33" customFormat="1" hidden="1" x14ac:dyDescent="0.2">
      <c r="A195" s="44" t="s">
        <v>631</v>
      </c>
      <c r="B195" s="1"/>
      <c r="C195" s="1"/>
      <c r="D195" s="1"/>
      <c r="E195" s="1"/>
      <c r="F195" s="10"/>
      <c r="G195" s="1"/>
      <c r="H195" s="1"/>
      <c r="I195" s="1"/>
      <c r="J195" s="1"/>
      <c r="K195" s="114"/>
      <c r="L195" s="73"/>
      <c r="M195" s="59"/>
      <c r="N195" s="114"/>
      <c r="P195" s="1"/>
    </row>
    <row r="196" spans="1:16" s="33" customFormat="1" hidden="1" x14ac:dyDescent="0.2">
      <c r="A196" s="44" t="s">
        <v>605</v>
      </c>
      <c r="B196" s="1"/>
      <c r="C196" s="1"/>
      <c r="D196" s="1"/>
      <c r="E196" s="1"/>
      <c r="F196" s="10"/>
      <c r="G196" s="1"/>
      <c r="H196" s="1"/>
      <c r="I196" s="1"/>
      <c r="J196" s="1"/>
      <c r="K196" s="114"/>
      <c r="L196" s="59"/>
      <c r="M196" s="73"/>
      <c r="N196" s="114"/>
      <c r="P196" s="1"/>
    </row>
    <row r="197" spans="1:16" s="33" customFormat="1" hidden="1" x14ac:dyDescent="0.2">
      <c r="A197" s="44" t="s">
        <v>606</v>
      </c>
      <c r="B197" s="1"/>
      <c r="C197" s="1"/>
      <c r="D197" s="1"/>
      <c r="E197" s="1"/>
      <c r="F197" s="10"/>
      <c r="G197" s="1"/>
      <c r="H197" s="1"/>
      <c r="I197" s="1"/>
      <c r="J197" s="1"/>
      <c r="K197" s="114"/>
      <c r="L197" s="73"/>
      <c r="M197" s="59"/>
      <c r="N197" s="114"/>
      <c r="P197" s="1"/>
    </row>
    <row r="198" spans="1:16" s="33" customFormat="1" hidden="1" x14ac:dyDescent="0.2">
      <c r="A198" s="44" t="s">
        <v>602</v>
      </c>
      <c r="B198" s="1"/>
      <c r="C198" s="1"/>
      <c r="D198" s="1"/>
      <c r="E198" s="1"/>
      <c r="F198" s="10"/>
      <c r="G198" s="1"/>
      <c r="H198" s="1"/>
      <c r="I198" s="1"/>
      <c r="J198" s="1"/>
      <c r="L198" s="24"/>
      <c r="M198" s="1"/>
      <c r="P198" s="1"/>
    </row>
    <row r="199" spans="1:16" s="33" customFormat="1" hidden="1" x14ac:dyDescent="0.2">
      <c r="A199" s="44" t="s">
        <v>618</v>
      </c>
      <c r="B199" s="1"/>
      <c r="C199" s="1"/>
      <c r="D199" s="1"/>
      <c r="E199" s="1"/>
      <c r="F199" s="10"/>
      <c r="G199" s="37"/>
      <c r="H199" s="1"/>
      <c r="I199" s="1"/>
      <c r="J199" s="1"/>
      <c r="L199" s="13"/>
      <c r="M199" s="1"/>
      <c r="P199" s="1"/>
    </row>
    <row r="200" spans="1:16" s="33" customFormat="1" hidden="1" x14ac:dyDescent="0.2">
      <c r="A200" s="44" t="s">
        <v>619</v>
      </c>
      <c r="B200" s="1"/>
      <c r="C200" s="1"/>
      <c r="D200" s="1"/>
      <c r="E200" s="1"/>
      <c r="F200" s="10"/>
      <c r="G200" s="37"/>
      <c r="H200" s="1"/>
      <c r="I200" s="1"/>
      <c r="J200" s="1"/>
      <c r="L200" s="13"/>
      <c r="M200" s="1"/>
      <c r="P200" s="1"/>
    </row>
    <row r="201" spans="1:16" s="33" customFormat="1" hidden="1" x14ac:dyDescent="0.2">
      <c r="A201" s="44" t="s">
        <v>620</v>
      </c>
      <c r="B201" s="1"/>
      <c r="C201" s="1"/>
      <c r="D201" s="1"/>
      <c r="E201" s="1"/>
      <c r="F201" s="10"/>
      <c r="G201" s="1"/>
      <c r="H201" s="1"/>
      <c r="I201" s="1"/>
      <c r="J201" s="1"/>
      <c r="L201" s="13"/>
      <c r="M201" s="1"/>
      <c r="P201" s="1"/>
    </row>
    <row r="202" spans="1:16" s="33" customFormat="1" hidden="1" x14ac:dyDescent="0.2">
      <c r="A202" s="44" t="s">
        <v>621</v>
      </c>
      <c r="B202" s="1"/>
      <c r="C202" s="1"/>
      <c r="D202" s="1"/>
      <c r="E202" s="1"/>
      <c r="F202" s="10"/>
      <c r="G202" s="1"/>
      <c r="H202" s="1"/>
      <c r="I202" s="1"/>
      <c r="J202" s="1"/>
      <c r="L202" s="13"/>
      <c r="M202" s="1"/>
      <c r="P202" s="1"/>
    </row>
    <row r="203" spans="1:16" s="33" customFormat="1" hidden="1" x14ac:dyDescent="0.2">
      <c r="A203" s="44" t="s">
        <v>622</v>
      </c>
      <c r="B203" s="1"/>
      <c r="C203" s="1"/>
      <c r="D203" s="1"/>
      <c r="E203" s="1"/>
      <c r="F203" s="10"/>
      <c r="G203" s="1"/>
      <c r="H203" s="1"/>
      <c r="I203" s="1"/>
      <c r="J203" s="1"/>
      <c r="L203" s="24"/>
      <c r="M203" s="1"/>
      <c r="P203" s="1"/>
    </row>
    <row r="204" spans="1:16" s="33" customFormat="1" hidden="1" x14ac:dyDescent="0.2">
      <c r="A204" s="44" t="s">
        <v>623</v>
      </c>
      <c r="B204" s="1"/>
      <c r="C204" s="1"/>
      <c r="D204" s="1"/>
      <c r="E204" s="1"/>
      <c r="F204" s="10"/>
      <c r="G204" s="1"/>
      <c r="H204" s="1"/>
      <c r="I204" s="1"/>
      <c r="J204" s="1"/>
      <c r="L204" s="13"/>
      <c r="M204" s="1"/>
      <c r="P204" s="1"/>
    </row>
    <row r="205" spans="1:16" s="33" customFormat="1" hidden="1" x14ac:dyDescent="0.2">
      <c r="A205" s="44" t="s">
        <v>607</v>
      </c>
      <c r="B205" s="1"/>
      <c r="C205" s="1"/>
      <c r="D205" s="1"/>
      <c r="E205" s="1"/>
      <c r="F205" s="10"/>
      <c r="G205" s="1"/>
      <c r="H205" s="1"/>
      <c r="I205" s="1"/>
      <c r="J205" s="1"/>
      <c r="L205" s="24"/>
      <c r="M205" s="1"/>
      <c r="P205" s="1"/>
    </row>
    <row r="206" spans="1:16" s="33" customFormat="1" hidden="1" x14ac:dyDescent="0.2">
      <c r="A206" s="44" t="s">
        <v>608</v>
      </c>
      <c r="B206" s="1"/>
      <c r="C206" s="1"/>
      <c r="D206" s="1"/>
      <c r="E206" s="1"/>
      <c r="F206" s="10"/>
      <c r="G206" s="1"/>
      <c r="H206" s="1"/>
      <c r="I206" s="1"/>
      <c r="J206" s="1"/>
      <c r="L206" s="13"/>
      <c r="M206" s="1"/>
      <c r="P206" s="1"/>
    </row>
    <row r="207" spans="1:16" s="33" customFormat="1" hidden="1" x14ac:dyDescent="0.2">
      <c r="A207" s="44" t="s">
        <v>609</v>
      </c>
      <c r="B207" s="1"/>
      <c r="C207" s="1"/>
      <c r="D207" s="1"/>
      <c r="E207" s="1"/>
      <c r="F207" s="10"/>
      <c r="G207" s="1"/>
      <c r="H207" s="1"/>
      <c r="I207" s="1"/>
      <c r="J207" s="1"/>
      <c r="L207" s="13"/>
      <c r="M207" s="1"/>
      <c r="P207" s="1"/>
    </row>
    <row r="208" spans="1:16" s="33" customFormat="1" hidden="1" x14ac:dyDescent="0.2">
      <c r="A208" s="44" t="s">
        <v>624</v>
      </c>
      <c r="B208" s="1"/>
      <c r="C208" s="1"/>
      <c r="D208" s="1"/>
      <c r="E208" s="1"/>
      <c r="F208" s="10"/>
      <c r="G208" s="1"/>
      <c r="H208" s="1"/>
      <c r="I208" s="1"/>
      <c r="J208" s="1"/>
      <c r="L208" s="13"/>
      <c r="M208" s="1"/>
      <c r="P208" s="1"/>
    </row>
    <row r="209" spans="1:16" s="33" customFormat="1" hidden="1" x14ac:dyDescent="0.2">
      <c r="A209" s="44" t="s">
        <v>625</v>
      </c>
      <c r="B209" s="1"/>
      <c r="C209" s="1"/>
      <c r="D209" s="1"/>
      <c r="E209" s="1"/>
      <c r="F209" s="10"/>
      <c r="G209" s="1"/>
      <c r="H209" s="1"/>
      <c r="I209" s="1"/>
      <c r="J209" s="1"/>
      <c r="L209" s="13"/>
      <c r="M209" s="1"/>
      <c r="P209" s="1"/>
    </row>
    <row r="210" spans="1:16" s="33" customFormat="1" hidden="1" x14ac:dyDescent="0.2">
      <c r="A210" s="44" t="s">
        <v>610</v>
      </c>
      <c r="B210" s="1"/>
      <c r="C210" s="1"/>
      <c r="D210" s="1"/>
      <c r="E210" s="1"/>
      <c r="F210" s="10"/>
      <c r="G210" s="1"/>
      <c r="H210" s="1"/>
      <c r="I210" s="1"/>
      <c r="J210" s="1"/>
      <c r="L210" s="13"/>
      <c r="M210" s="1"/>
      <c r="P210" s="1"/>
    </row>
    <row r="211" spans="1:16" s="33" customFormat="1" hidden="1" x14ac:dyDescent="0.2">
      <c r="A211" s="44" t="s">
        <v>611</v>
      </c>
      <c r="B211" s="1"/>
      <c r="C211" s="1"/>
      <c r="D211" s="1"/>
      <c r="E211" s="1"/>
      <c r="F211" s="10"/>
      <c r="G211" s="1"/>
      <c r="H211" s="1"/>
      <c r="I211" s="1"/>
      <c r="J211" s="1"/>
      <c r="L211" s="13"/>
      <c r="M211" s="1"/>
      <c r="P211" s="1"/>
    </row>
    <row r="212" spans="1:16" s="44" customFormat="1" hidden="1" x14ac:dyDescent="0.2">
      <c r="A212" s="44" t="s">
        <v>612</v>
      </c>
      <c r="F212" s="101"/>
      <c r="K212" s="105"/>
      <c r="L212" s="102"/>
      <c r="N212" s="105"/>
      <c r="O212" s="105"/>
      <c r="P212" s="1"/>
    </row>
    <row r="213" spans="1:16" s="44" customFormat="1" hidden="1" x14ac:dyDescent="0.2">
      <c r="A213" s="44" t="s">
        <v>613</v>
      </c>
      <c r="F213" s="101"/>
      <c r="K213" s="105"/>
      <c r="L213" s="102"/>
      <c r="N213" s="105"/>
      <c r="O213" s="105"/>
      <c r="P213" s="1"/>
    </row>
    <row r="214" spans="1:16" s="44" customFormat="1" ht="11.25" hidden="1" x14ac:dyDescent="0.2">
      <c r="A214" s="44" t="s">
        <v>614</v>
      </c>
      <c r="F214" s="101"/>
      <c r="K214" s="105"/>
      <c r="L214" s="102"/>
      <c r="N214" s="105"/>
      <c r="O214" s="105"/>
    </row>
    <row r="215" spans="1:16" s="44" customFormat="1" ht="11.25" hidden="1" x14ac:dyDescent="0.2">
      <c r="A215" s="44" t="s">
        <v>615</v>
      </c>
      <c r="F215" s="101"/>
      <c r="K215" s="105"/>
      <c r="L215" s="102"/>
      <c r="N215" s="105"/>
      <c r="O215" s="105"/>
    </row>
    <row r="216" spans="1:16" s="44" customFormat="1" ht="11.25" hidden="1" x14ac:dyDescent="0.2">
      <c r="A216" s="44" t="s">
        <v>616</v>
      </c>
      <c r="F216" s="101"/>
      <c r="K216" s="105"/>
      <c r="L216" s="102"/>
      <c r="N216" s="105"/>
      <c r="O216" s="105"/>
    </row>
    <row r="217" spans="1:16" s="44" customFormat="1" ht="11.25" x14ac:dyDescent="0.2">
      <c r="F217" s="101"/>
      <c r="K217" s="105"/>
      <c r="L217" s="102"/>
      <c r="N217" s="105"/>
      <c r="O217" s="105"/>
    </row>
    <row r="218" spans="1:16" s="44" customFormat="1" ht="11.25" x14ac:dyDescent="0.2">
      <c r="F218" s="101"/>
      <c r="K218" s="105"/>
      <c r="L218" s="102"/>
      <c r="N218" s="105"/>
      <c r="O218" s="105"/>
    </row>
    <row r="219" spans="1:16" s="44" customFormat="1" ht="11.25" x14ac:dyDescent="0.2">
      <c r="F219" s="101"/>
      <c r="K219" s="105"/>
      <c r="L219" s="102"/>
      <c r="N219" s="105"/>
      <c r="O219" s="105"/>
    </row>
    <row r="220" spans="1:16" s="44" customFormat="1" ht="11.25" x14ac:dyDescent="0.2">
      <c r="F220" s="101"/>
      <c r="K220" s="105"/>
      <c r="L220" s="102"/>
      <c r="N220" s="105"/>
      <c r="O220" s="105"/>
    </row>
    <row r="221" spans="1:16" s="44" customFormat="1" ht="11.25" x14ac:dyDescent="0.2">
      <c r="F221" s="101"/>
      <c r="K221" s="105"/>
      <c r="L221" s="102"/>
      <c r="N221" s="105"/>
      <c r="O221" s="105"/>
    </row>
    <row r="222" spans="1:16" x14ac:dyDescent="0.2">
      <c r="P222" s="44"/>
    </row>
    <row r="223" spans="1:16" x14ac:dyDescent="0.2">
      <c r="P223" s="44"/>
    </row>
  </sheetData>
  <mergeCells count="286">
    <mergeCell ref="A190:N190"/>
    <mergeCell ref="A188:C188"/>
    <mergeCell ref="F188:G188"/>
    <mergeCell ref="I188:N188"/>
    <mergeCell ref="A189:C189"/>
    <mergeCell ref="F189:G189"/>
    <mergeCell ref="I189:N189"/>
    <mergeCell ref="A186:C186"/>
    <mergeCell ref="F186:G186"/>
    <mergeCell ref="I186:N186"/>
    <mergeCell ref="A187:C187"/>
    <mergeCell ref="F187:G187"/>
    <mergeCell ref="I187:N187"/>
    <mergeCell ref="A184:C184"/>
    <mergeCell ref="F184:G184"/>
    <mergeCell ref="I184:N184"/>
    <mergeCell ref="A185:C185"/>
    <mergeCell ref="F185:G185"/>
    <mergeCell ref="I185:N185"/>
    <mergeCell ref="A182:C182"/>
    <mergeCell ref="F182:G182"/>
    <mergeCell ref="I182:N182"/>
    <mergeCell ref="A183:C183"/>
    <mergeCell ref="F183:G183"/>
    <mergeCell ref="I183:N183"/>
    <mergeCell ref="A180:C180"/>
    <mergeCell ref="F180:G180"/>
    <mergeCell ref="I180:N180"/>
    <mergeCell ref="A181:C181"/>
    <mergeCell ref="F181:G181"/>
    <mergeCell ref="I181:N181"/>
    <mergeCell ref="A178:C178"/>
    <mergeCell ref="F178:G178"/>
    <mergeCell ref="I178:N178"/>
    <mergeCell ref="A179:C179"/>
    <mergeCell ref="F179:G179"/>
    <mergeCell ref="I179:N179"/>
    <mergeCell ref="A176:C176"/>
    <mergeCell ref="F176:G176"/>
    <mergeCell ref="I176:N176"/>
    <mergeCell ref="A177:C177"/>
    <mergeCell ref="F177:G177"/>
    <mergeCell ref="I177:N177"/>
    <mergeCell ref="A173:C173"/>
    <mergeCell ref="F173:G173"/>
    <mergeCell ref="I173:N173"/>
    <mergeCell ref="A174:C174"/>
    <mergeCell ref="A175:C175"/>
    <mergeCell ref="F175:G175"/>
    <mergeCell ref="I175:N175"/>
    <mergeCell ref="A171:C171"/>
    <mergeCell ref="F171:G171"/>
    <mergeCell ref="I171:N171"/>
    <mergeCell ref="A172:C172"/>
    <mergeCell ref="F172:G172"/>
    <mergeCell ref="I172:N172"/>
    <mergeCell ref="A169:C169"/>
    <mergeCell ref="F169:G169"/>
    <mergeCell ref="I169:N169"/>
    <mergeCell ref="A170:C170"/>
    <mergeCell ref="F170:G170"/>
    <mergeCell ref="I170:N170"/>
    <mergeCell ref="A167:C167"/>
    <mergeCell ref="F167:G167"/>
    <mergeCell ref="I167:N167"/>
    <mergeCell ref="A168:C168"/>
    <mergeCell ref="F168:G168"/>
    <mergeCell ref="I168:N168"/>
    <mergeCell ref="A165:C165"/>
    <mergeCell ref="F165:G165"/>
    <mergeCell ref="I165:N165"/>
    <mergeCell ref="A166:C166"/>
    <mergeCell ref="F166:G166"/>
    <mergeCell ref="I166:N166"/>
    <mergeCell ref="A163:C163"/>
    <mergeCell ref="F163:G163"/>
    <mergeCell ref="I163:N163"/>
    <mergeCell ref="A164:C164"/>
    <mergeCell ref="F164:G164"/>
    <mergeCell ref="I164:N164"/>
    <mergeCell ref="A161:C161"/>
    <mergeCell ref="F161:G161"/>
    <mergeCell ref="I161:N161"/>
    <mergeCell ref="A162:C162"/>
    <mergeCell ref="F162:G162"/>
    <mergeCell ref="I162:N162"/>
    <mergeCell ref="A159:C159"/>
    <mergeCell ref="F159:G159"/>
    <mergeCell ref="I159:N159"/>
    <mergeCell ref="A160:C160"/>
    <mergeCell ref="F160:G160"/>
    <mergeCell ref="I160:N160"/>
    <mergeCell ref="A157:C157"/>
    <mergeCell ref="F157:G157"/>
    <mergeCell ref="I157:N157"/>
    <mergeCell ref="A158:C158"/>
    <mergeCell ref="F158:G158"/>
    <mergeCell ref="I158:N158"/>
    <mergeCell ref="A155:C155"/>
    <mergeCell ref="F155:G155"/>
    <mergeCell ref="I155:N155"/>
    <mergeCell ref="A156:C156"/>
    <mergeCell ref="F156:G156"/>
    <mergeCell ref="I156:N156"/>
    <mergeCell ref="A153:C153"/>
    <mergeCell ref="F153:G153"/>
    <mergeCell ref="I153:N153"/>
    <mergeCell ref="A154:C154"/>
    <mergeCell ref="F154:G154"/>
    <mergeCell ref="I154:N154"/>
    <mergeCell ref="A151:C151"/>
    <mergeCell ref="F151:G151"/>
    <mergeCell ref="I151:N151"/>
    <mergeCell ref="A152:C152"/>
    <mergeCell ref="F152:G152"/>
    <mergeCell ref="I152:N152"/>
    <mergeCell ref="A149:C149"/>
    <mergeCell ref="F149:G149"/>
    <mergeCell ref="I149:N149"/>
    <mergeCell ref="A150:C150"/>
    <mergeCell ref="F150:G150"/>
    <mergeCell ref="I150:N150"/>
    <mergeCell ref="A147:C147"/>
    <mergeCell ref="F147:G147"/>
    <mergeCell ref="I147:N147"/>
    <mergeCell ref="A148:C148"/>
    <mergeCell ref="F148:G148"/>
    <mergeCell ref="I148:N148"/>
    <mergeCell ref="A145:C145"/>
    <mergeCell ref="F145:G145"/>
    <mergeCell ref="I145:N145"/>
    <mergeCell ref="A146:C146"/>
    <mergeCell ref="F146:G146"/>
    <mergeCell ref="I146:N146"/>
    <mergeCell ref="A143:C143"/>
    <mergeCell ref="F143:G143"/>
    <mergeCell ref="I143:N143"/>
    <mergeCell ref="A144:C144"/>
    <mergeCell ref="F144:G144"/>
    <mergeCell ref="I144:N144"/>
    <mergeCell ref="A141:C141"/>
    <mergeCell ref="F141:G141"/>
    <mergeCell ref="I141:N141"/>
    <mergeCell ref="A142:C142"/>
    <mergeCell ref="F142:G142"/>
    <mergeCell ref="I142:N142"/>
    <mergeCell ref="A139:C139"/>
    <mergeCell ref="F139:G139"/>
    <mergeCell ref="I139:N139"/>
    <mergeCell ref="A140:C140"/>
    <mergeCell ref="F140:G140"/>
    <mergeCell ref="I140:N140"/>
    <mergeCell ref="A137:C137"/>
    <mergeCell ref="F137:G137"/>
    <mergeCell ref="I137:N137"/>
    <mergeCell ref="A138:C138"/>
    <mergeCell ref="F138:G138"/>
    <mergeCell ref="I138:N138"/>
    <mergeCell ref="A135:C135"/>
    <mergeCell ref="F135:G135"/>
    <mergeCell ref="I135:N135"/>
    <mergeCell ref="A136:C136"/>
    <mergeCell ref="F136:G136"/>
    <mergeCell ref="I136:N136"/>
    <mergeCell ref="A133:C133"/>
    <mergeCell ref="F133:G133"/>
    <mergeCell ref="I133:N133"/>
    <mergeCell ref="A134:C134"/>
    <mergeCell ref="F134:G134"/>
    <mergeCell ref="I134:N134"/>
    <mergeCell ref="A131:C131"/>
    <mergeCell ref="F131:G131"/>
    <mergeCell ref="I131:N131"/>
    <mergeCell ref="A132:C132"/>
    <mergeCell ref="F132:G132"/>
    <mergeCell ref="I132:N132"/>
    <mergeCell ref="A129:C129"/>
    <mergeCell ref="F129:G129"/>
    <mergeCell ref="I129:N129"/>
    <mergeCell ref="A130:C130"/>
    <mergeCell ref="F130:G130"/>
    <mergeCell ref="I130:N130"/>
    <mergeCell ref="A127:C127"/>
    <mergeCell ref="F127:G127"/>
    <mergeCell ref="I127:N127"/>
    <mergeCell ref="A128:C128"/>
    <mergeCell ref="F128:G128"/>
    <mergeCell ref="I128:N128"/>
    <mergeCell ref="A125:C125"/>
    <mergeCell ref="F125:G125"/>
    <mergeCell ref="I125:N125"/>
    <mergeCell ref="A126:C126"/>
    <mergeCell ref="F126:G126"/>
    <mergeCell ref="I126:N126"/>
    <mergeCell ref="A123:C123"/>
    <mergeCell ref="F123:G123"/>
    <mergeCell ref="I123:N123"/>
    <mergeCell ref="A124:C124"/>
    <mergeCell ref="F124:G124"/>
    <mergeCell ref="I124:N124"/>
    <mergeCell ref="A121:C121"/>
    <mergeCell ref="F121:G121"/>
    <mergeCell ref="I121:N121"/>
    <mergeCell ref="A122:C122"/>
    <mergeCell ref="F122:G122"/>
    <mergeCell ref="I122:N122"/>
    <mergeCell ref="A119:C119"/>
    <mergeCell ref="F119:G119"/>
    <mergeCell ref="I119:N119"/>
    <mergeCell ref="A120:C120"/>
    <mergeCell ref="F120:G120"/>
    <mergeCell ref="I120:N120"/>
    <mergeCell ref="A117:C117"/>
    <mergeCell ref="F117:G117"/>
    <mergeCell ref="I117:N117"/>
    <mergeCell ref="A118:C118"/>
    <mergeCell ref="F118:G118"/>
    <mergeCell ref="I118:N118"/>
    <mergeCell ref="A115:C115"/>
    <mergeCell ref="F115:G115"/>
    <mergeCell ref="I115:N115"/>
    <mergeCell ref="A116:C116"/>
    <mergeCell ref="F116:G116"/>
    <mergeCell ref="I116:N116"/>
    <mergeCell ref="A113:C113"/>
    <mergeCell ref="F113:G113"/>
    <mergeCell ref="I113:N113"/>
    <mergeCell ref="A114:C114"/>
    <mergeCell ref="F114:G114"/>
    <mergeCell ref="I114:N114"/>
    <mergeCell ref="A107:N107"/>
    <mergeCell ref="A109:N109"/>
    <mergeCell ref="A95:N95"/>
    <mergeCell ref="A97:N97"/>
    <mergeCell ref="A99:N99"/>
    <mergeCell ref="A101:N101"/>
    <mergeCell ref="A103:N103"/>
    <mergeCell ref="A105:N105"/>
    <mergeCell ref="A83:N83"/>
    <mergeCell ref="A85:N85"/>
    <mergeCell ref="A87:N87"/>
    <mergeCell ref="A89:N89"/>
    <mergeCell ref="A91:N91"/>
    <mergeCell ref="A93:N93"/>
    <mergeCell ref="A79:N79"/>
    <mergeCell ref="A81:N81"/>
    <mergeCell ref="A72:N72"/>
    <mergeCell ref="A74:N74"/>
    <mergeCell ref="A76:N76"/>
    <mergeCell ref="A78:N78"/>
    <mergeCell ref="A60:N60"/>
    <mergeCell ref="A62:N62"/>
    <mergeCell ref="A64:N64"/>
    <mergeCell ref="A66:N66"/>
    <mergeCell ref="A68:N68"/>
    <mergeCell ref="A70:N70"/>
    <mergeCell ref="A48:N48"/>
    <mergeCell ref="A50:N50"/>
    <mergeCell ref="A52:N52"/>
    <mergeCell ref="A54:N54"/>
    <mergeCell ref="A56:N56"/>
    <mergeCell ref="A58:N58"/>
    <mergeCell ref="A36:N36"/>
    <mergeCell ref="A38:N38"/>
    <mergeCell ref="A40:N40"/>
    <mergeCell ref="A42:N42"/>
    <mergeCell ref="A44:N44"/>
    <mergeCell ref="A46:N46"/>
    <mergeCell ref="A30:N30"/>
    <mergeCell ref="A32:N32"/>
    <mergeCell ref="A34:N34"/>
    <mergeCell ref="A12:N12"/>
    <mergeCell ref="A14:N14"/>
    <mergeCell ref="A16:N16"/>
    <mergeCell ref="A18:N18"/>
    <mergeCell ref="A20:N20"/>
    <mergeCell ref="A22:N22"/>
    <mergeCell ref="A8:N8"/>
    <mergeCell ref="A10:N10"/>
    <mergeCell ref="A3:N3"/>
    <mergeCell ref="A4:H4"/>
    <mergeCell ref="J4:L4"/>
    <mergeCell ref="M4:N4"/>
    <mergeCell ref="A24:N24"/>
    <mergeCell ref="A26:N26"/>
    <mergeCell ref="A28:N28"/>
  </mergeCells>
  <printOptions horizontalCentered="1"/>
  <pageMargins left="0" right="0" top="0.62992125984251968" bottom="0.51181102362204722" header="0.31496062992125984" footer="0.31496062992125984"/>
  <pageSetup paperSize="9" scale="9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EMENDAS FINALIZADAS</vt:lpstr>
      <vt:lpstr>EMENDAS FABIANO GONÇALVES</vt:lpstr>
      <vt:lpstr>'EMENDAS FABIANO GONÇALVES'!Titulos_de_impressao</vt:lpstr>
      <vt:lpstr>'EMENDAS FINALIZADAS'!Titulos_de_impressao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schneider</dc:creator>
  <cp:lastModifiedBy>Felippe Monteiro</cp:lastModifiedBy>
  <cp:lastPrinted>2022-12-15T19:38:07Z</cp:lastPrinted>
  <dcterms:created xsi:type="dcterms:W3CDTF">2021-10-23T11:52:24Z</dcterms:created>
  <dcterms:modified xsi:type="dcterms:W3CDTF">2022-12-30T19:29:54Z</dcterms:modified>
</cp:coreProperties>
</file>